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1"/>
  </bookViews>
  <sheets>
    <sheet name="Help" sheetId="1" r:id="rId1"/>
    <sheet name="FIS" sheetId="2" r:id="rId2"/>
    <sheet name="AltriFondi" sheetId="3" r:id="rId3"/>
    <sheet name="Riepilogo" sheetId="4" r:id="rId4"/>
    <sheet name="Confronto" sheetId="5" r:id="rId5"/>
  </sheets>
  <definedNames/>
  <calcPr fullCalcOnLoad="1"/>
</workbook>
</file>

<file path=xl/sharedStrings.xml><?xml version="1.0" encoding="utf-8"?>
<sst xmlns="http://schemas.openxmlformats.org/spreadsheetml/2006/main" count="106" uniqueCount="71">
  <si>
    <t>DETERMINAZIONE DEL FIS - a.s. 2012/2013</t>
  </si>
  <si>
    <t xml:space="preserve">Applicazione dell'accordo a perdere sugli scatti di anzianità firmato da </t>
  </si>
  <si>
    <t>cisl - uil - snals - gilda</t>
  </si>
  <si>
    <t>ISTRUZIONI PER LA COMPILAZIONE.</t>
  </si>
  <si>
    <r>
      <t>1. Compilare solo i fogli “</t>
    </r>
    <r>
      <rPr>
        <b/>
        <sz val="10"/>
        <color indexed="60"/>
        <rFont val="Verdana"/>
        <family val="2"/>
      </rPr>
      <t>FIS</t>
    </r>
    <r>
      <rPr>
        <b/>
        <sz val="10"/>
        <rFont val="Verdana"/>
        <family val="2"/>
      </rPr>
      <t>” e “</t>
    </r>
    <r>
      <rPr>
        <b/>
        <sz val="10"/>
        <color indexed="60"/>
        <rFont val="Verdana"/>
        <family val="2"/>
      </rPr>
      <t>Altri fondi</t>
    </r>
    <r>
      <rPr>
        <b/>
        <sz val="10"/>
        <rFont val="Verdana"/>
        <family val="2"/>
      </rPr>
      <t xml:space="preserve">”; </t>
    </r>
    <r>
      <rPr>
        <b/>
        <sz val="10"/>
        <color indexed="60"/>
        <rFont val="Verdana"/>
        <family val="2"/>
      </rPr>
      <t>COMPILARE SOLO I CAMPI IN COLORE VERDE!</t>
    </r>
  </si>
  <si>
    <t xml:space="preserve">2. Il calcolo automatico restituisce gli importi complessivi utili per la contrattazione d'istituto </t>
  </si>
  <si>
    <t xml:space="preserve">    nelle colonne “lordo Stato” e “lordo dipendente”</t>
  </si>
  <si>
    <t>Le ultime due colonne a sinistra riportano il calcolo “lordo stato” per l'anno passato e la</t>
  </si>
  <si>
    <t>differenza, sempre “lordo stato”,  tra 2012-13 e 2011-12</t>
  </si>
  <si>
    <r>
      <t>“Lordo Stato”</t>
    </r>
    <r>
      <rPr>
        <i/>
        <sz val="10"/>
        <rFont val="Verdana"/>
        <family val="2"/>
      </rPr>
      <t xml:space="preserve"> = importo al lordo degli oneri a carico dello Stato (contributo Tesoro e Irap)</t>
    </r>
  </si>
  <si>
    <r>
      <t>“Lordo dipendente”</t>
    </r>
    <r>
      <rPr>
        <i/>
        <sz val="10"/>
        <rFont val="Verdana"/>
        <family val="2"/>
      </rPr>
      <t xml:space="preserve"> = importo al netto degli oneri Stato ma al lordo degli oneri a carico del </t>
    </r>
  </si>
  <si>
    <t xml:space="preserve">                             dipendente (previdenza e fisco)</t>
  </si>
  <si>
    <r>
      <t>3. Il foglio “</t>
    </r>
    <r>
      <rPr>
        <b/>
        <sz val="10"/>
        <color indexed="60"/>
        <rFont val="Verdana"/>
        <family val="2"/>
      </rPr>
      <t>Riepilogo</t>
    </r>
    <r>
      <rPr>
        <b/>
        <sz val="10"/>
        <rFont val="Verdana"/>
        <family val="2"/>
      </rPr>
      <t>” riporta automaticamente la consistenza finale di tutti i fondi contrattuali</t>
    </r>
  </si>
  <si>
    <r>
      <t>4. Il foglio “</t>
    </r>
    <r>
      <rPr>
        <b/>
        <sz val="10"/>
        <color indexed="60"/>
        <rFont val="Verdana"/>
        <family val="2"/>
      </rPr>
      <t>Confronto</t>
    </r>
    <r>
      <rPr>
        <b/>
        <sz val="10"/>
        <rFont val="Verdana"/>
        <family val="2"/>
      </rPr>
      <t>” contiene dati INDISPENSABILI per il calcolo. NON ALTERARLO!</t>
    </r>
  </si>
  <si>
    <t>N.B.: INSERIRE I DATI NELLE CELLE DI COLORE VERDE</t>
  </si>
  <si>
    <t>Determinazione del FIS - a.s. 2012/2013</t>
  </si>
  <si>
    <t>Applicazione dell'accordo a perdere sugli scatti di anzianità firmato da CISL - UIL -SNALS - GILDA</t>
  </si>
  <si>
    <t>n° addetti in organico diritto al 1/9/2012</t>
  </si>
  <si>
    <t>IMPORTO A TESTA      (lordo stato)</t>
  </si>
  <si>
    <t>TOTALE  Lordo Stato</t>
  </si>
  <si>
    <t>Oneri Carico Stato</t>
  </si>
  <si>
    <t>TOTALE         Lordo dipendente</t>
  </si>
  <si>
    <t>Contributo 2011/12      (lordo stato)</t>
  </si>
  <si>
    <t>Differenza</t>
  </si>
  <si>
    <t>Tesoro  (24,20%)</t>
  </si>
  <si>
    <t>IRAP   (8,50%)</t>
  </si>
  <si>
    <t>Dipendente individuato a SIDI in organico di diritto</t>
  </si>
  <si>
    <t>Docente individuato a SIDI in organico di diritto (solo secondaria di 2° grado)</t>
  </si>
  <si>
    <t>Punto di erogazione del servizio individuato a SIDI (sedi, plessi, corsi serali, sezioni carcerarie, scuole diverse nella stessa sede, ecc…)</t>
  </si>
  <si>
    <t>Economie FIS anno precedente</t>
  </si>
  <si>
    <t>Finanziamenti di Enti, privati, UE, ecc… destinati alla retribuzione del dipendente</t>
  </si>
  <si>
    <t>TOT. FIS DISPONIBILE PER LA RIPARTIZIONE</t>
  </si>
  <si>
    <t>Determinazione di altri fondi contrattuali - a.s. 2012/2013</t>
  </si>
  <si>
    <t>organico diritto al 1/9/2012</t>
  </si>
  <si>
    <t>IMPORTO (lordo stato)</t>
  </si>
  <si>
    <t>2011/12 (lordo stato)</t>
  </si>
  <si>
    <t>Differenza (lordo stato)</t>
  </si>
  <si>
    <t>Funzioni strumentali al POF</t>
  </si>
  <si>
    <t>n° docenti in org. diritto</t>
  </si>
  <si>
    <t>Quota base</t>
  </si>
  <si>
    <t>Quota complessità</t>
  </si>
  <si>
    <t>Tot. Funz. Strum.</t>
  </si>
  <si>
    <t>Incarichi specifici ATA</t>
  </si>
  <si>
    <t>n° ATA in org. diritto</t>
  </si>
  <si>
    <t>Attività complementari ed. fisica</t>
  </si>
  <si>
    <t>quota agg.va (solo se presente coord. prov.le)</t>
  </si>
  <si>
    <t>n° classi org. diritto</t>
  </si>
  <si>
    <t>Tot. Att.compl.</t>
  </si>
  <si>
    <t>Ore eccedenti per la sostituzione dei colleghi assenti</t>
  </si>
  <si>
    <t>Doc. Infanzia e primaria</t>
  </si>
  <si>
    <t>Doc. Secondaria</t>
  </si>
  <si>
    <t>Tot. ore eccedenti</t>
  </si>
  <si>
    <t>Indennità e compensi vari</t>
  </si>
  <si>
    <t>TOTALE ALTRI FONDI CONTRATTUALI</t>
  </si>
  <si>
    <t>Applicazione dell'accordo a perdere sugli scatti di anzianità firmato da cisl - uil - snals - gilda</t>
  </si>
  <si>
    <t>Lordo Stato</t>
  </si>
  <si>
    <t>Tesoro</t>
  </si>
  <si>
    <t>Irap</t>
  </si>
  <si>
    <t>Lordo dipendente</t>
  </si>
  <si>
    <r>
      <t xml:space="preserve">Differenza </t>
    </r>
    <r>
      <rPr>
        <b/>
        <sz val="10"/>
        <rFont val="Arial"/>
        <family val="2"/>
      </rPr>
      <t>2012/13 - 2011/12</t>
    </r>
  </si>
  <si>
    <t>TOTALE FIS DISPONIBILE PER LA RIPARTIZIONE</t>
  </si>
  <si>
    <t>ALTRI FONDI CONTRATTUALI</t>
  </si>
  <si>
    <t>TOT. Altri Fondi</t>
  </si>
  <si>
    <t>TOT. GENERALE</t>
  </si>
  <si>
    <t>SOMMA PER ADDETTO</t>
  </si>
  <si>
    <t>tutti i dipendenti</t>
  </si>
  <si>
    <t>2011-12</t>
  </si>
  <si>
    <t>2012-13</t>
  </si>
  <si>
    <t>perdiamo</t>
  </si>
  <si>
    <t>docenti scuole 2° grado</t>
  </si>
  <si>
    <t>PUNTI EROGAZIONE SERVIZIO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</si>
</sst>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21">
    <font>
      <sz val="10"/>
      <name val="Arial"/>
      <family val="2"/>
    </font>
    <font>
      <b/>
      <sz val="12"/>
      <color indexed="60"/>
      <name val="Verdana"/>
      <family val="2"/>
    </font>
    <font>
      <b/>
      <sz val="12"/>
      <color indexed="12"/>
      <name val="Verdana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60"/>
      <name val="Verdana"/>
      <family val="2"/>
    </font>
    <font>
      <i/>
      <sz val="10"/>
      <color indexed="6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i/>
      <sz val="11"/>
      <color indexed="16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center" wrapText="1"/>
    </xf>
    <xf numFmtId="164" fontId="2" fillId="2" borderId="0" xfId="0" applyFont="1" applyFill="1" applyAlignment="1">
      <alignment horizontal="center" wrapText="1"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7" fillId="0" borderId="0" xfId="0" applyFont="1" applyAlignment="1">
      <alignment horizontal="left"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4" fontId="5" fillId="0" borderId="0" xfId="0" applyFont="1" applyBorder="1" applyAlignment="1">
      <alignment vertical="center" wrapText="1"/>
    </xf>
    <xf numFmtId="164" fontId="13" fillId="0" borderId="0" xfId="0" applyFont="1" applyBorder="1" applyAlignment="1">
      <alignment vertical="top" wrapText="1"/>
    </xf>
    <xf numFmtId="164" fontId="14" fillId="0" borderId="0" xfId="0" applyFont="1" applyBorder="1" applyAlignment="1">
      <alignment vertical="top" wrapText="1"/>
    </xf>
    <xf numFmtId="164" fontId="15" fillId="0" borderId="0" xfId="0" applyFont="1" applyAlignment="1">
      <alignment/>
    </xf>
    <xf numFmtId="164" fontId="15" fillId="0" borderId="1" xfId="0" applyFont="1" applyBorder="1" applyAlignment="1">
      <alignment horizontal="center" vertical="top" wrapText="1"/>
    </xf>
    <xf numFmtId="164" fontId="15" fillId="0" borderId="2" xfId="0" applyFont="1" applyBorder="1" applyAlignment="1">
      <alignment horizontal="center" vertical="top" wrapText="1"/>
    </xf>
    <xf numFmtId="164" fontId="16" fillId="0" borderId="1" xfId="0" applyFont="1" applyBorder="1" applyAlignment="1">
      <alignment horizontal="center" vertical="top" wrapText="1"/>
    </xf>
    <xf numFmtId="164" fontId="16" fillId="0" borderId="3" xfId="0" applyFont="1" applyBorder="1" applyAlignment="1">
      <alignment horizontal="center"/>
    </xf>
    <xf numFmtId="164" fontId="16" fillId="3" borderId="1" xfId="0" applyFont="1" applyFill="1" applyBorder="1" applyAlignment="1">
      <alignment horizontal="center" vertical="top" wrapText="1"/>
    </xf>
    <xf numFmtId="164" fontId="15" fillId="2" borderId="0" xfId="0" applyFont="1" applyFill="1" applyAlignment="1">
      <alignment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Border="1" applyAlignment="1">
      <alignment horizontal="center" vertical="top"/>
    </xf>
    <xf numFmtId="164" fontId="15" fillId="0" borderId="0" xfId="0" applyFont="1" applyAlignment="1" applyProtection="1">
      <alignment horizontal="center" vertical="top" wrapText="1"/>
      <protection locked="0"/>
    </xf>
    <xf numFmtId="164" fontId="15" fillId="0" borderId="4" xfId="0" applyFont="1" applyBorder="1" applyAlignment="1">
      <alignment horizontal="center" vertical="top" wrapText="1"/>
    </xf>
    <xf numFmtId="164" fontId="15" fillId="0" borderId="5" xfId="0" applyFont="1" applyBorder="1" applyAlignment="1">
      <alignment horizontal="center" vertical="top" wrapText="1"/>
    </xf>
    <xf numFmtId="164" fontId="15" fillId="0" borderId="6" xfId="0" applyFont="1" applyBorder="1" applyAlignment="1">
      <alignment horizontal="center" vertical="top" wrapText="1"/>
    </xf>
    <xf numFmtId="164" fontId="15" fillId="2" borderId="0" xfId="0" applyFont="1" applyFill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15" fillId="2" borderId="0" xfId="0" applyFont="1" applyFill="1" applyBorder="1" applyAlignment="1">
      <alignment horizontal="center" vertical="top" wrapText="1"/>
    </xf>
    <xf numFmtId="164" fontId="16" fillId="2" borderId="0" xfId="0" applyFont="1" applyFill="1" applyBorder="1" applyAlignment="1">
      <alignment horizontal="center" vertical="top" wrapText="1"/>
    </xf>
    <xf numFmtId="164" fontId="0" fillId="2" borderId="0" xfId="0" applyFill="1" applyAlignment="1">
      <alignment horizontal="center" vertical="top" wrapText="1"/>
    </xf>
    <xf numFmtId="164" fontId="15" fillId="0" borderId="5" xfId="0" applyFont="1" applyBorder="1" applyAlignment="1" applyProtection="1">
      <alignment horizontal="center" vertical="top" wrapText="1"/>
      <protection hidden="1"/>
    </xf>
    <xf numFmtId="165" fontId="15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166" fontId="15" fillId="0" borderId="6" xfId="0" applyNumberFormat="1" applyFont="1" applyBorder="1" applyAlignment="1" applyProtection="1">
      <alignment vertical="center"/>
      <protection hidden="1"/>
    </xf>
    <xf numFmtId="164" fontId="15" fillId="0" borderId="4" xfId="0" applyFont="1" applyBorder="1" applyAlignment="1" applyProtection="1">
      <alignment/>
      <protection hidden="1"/>
    </xf>
    <xf numFmtId="164" fontId="15" fillId="0" borderId="5" xfId="0" applyFont="1" applyBorder="1" applyAlignment="1" applyProtection="1">
      <alignment/>
      <protection hidden="1"/>
    </xf>
    <xf numFmtId="166" fontId="15" fillId="0" borderId="1" xfId="0" applyNumberFormat="1" applyFont="1" applyBorder="1" applyAlignment="1" applyProtection="1">
      <alignment vertical="center"/>
      <protection hidden="1"/>
    </xf>
    <xf numFmtId="166" fontId="15" fillId="0" borderId="5" xfId="0" applyNumberFormat="1" applyFont="1" applyBorder="1" applyAlignment="1" applyProtection="1">
      <alignment vertical="center"/>
      <protection hidden="1"/>
    </xf>
    <xf numFmtId="166" fontId="15" fillId="3" borderId="1" xfId="0" applyNumberFormat="1" applyFont="1" applyFill="1" applyBorder="1" applyAlignment="1" applyProtection="1">
      <alignment vertical="center"/>
      <protection hidden="1"/>
    </xf>
    <xf numFmtId="166" fontId="16" fillId="0" borderId="1" xfId="0" applyNumberFormat="1" applyFont="1" applyFill="1" applyBorder="1" applyAlignment="1">
      <alignment vertical="center"/>
    </xf>
    <xf numFmtId="166" fontId="17" fillId="0" borderId="1" xfId="0" applyNumberFormat="1" applyFont="1" applyBorder="1" applyAlignment="1">
      <alignment vertical="center"/>
    </xf>
    <xf numFmtId="164" fontId="15" fillId="2" borderId="0" xfId="0" applyFont="1" applyFill="1" applyAlignment="1" applyProtection="1">
      <alignment/>
      <protection hidden="1"/>
    </xf>
    <xf numFmtId="165" fontId="15" fillId="2" borderId="0" xfId="0" applyNumberFormat="1" applyFont="1" applyFill="1" applyAlignment="1" applyProtection="1">
      <alignment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164" fontId="15" fillId="2" borderId="0" xfId="0" applyFont="1" applyFill="1" applyAlignment="1" applyProtection="1">
      <alignment vertical="center"/>
      <protection hidden="1"/>
    </xf>
    <xf numFmtId="164" fontId="15" fillId="2" borderId="0" xfId="0" applyFont="1" applyFill="1" applyAlignment="1">
      <alignment vertical="center"/>
    </xf>
    <xf numFmtId="164" fontId="17" fillId="2" borderId="0" xfId="0" applyFont="1" applyFill="1" applyAlignment="1">
      <alignment vertical="center"/>
    </xf>
    <xf numFmtId="166" fontId="15" fillId="0" borderId="1" xfId="0" applyNumberFormat="1" applyFont="1" applyFill="1" applyBorder="1" applyAlignment="1">
      <alignment vertical="center"/>
    </xf>
    <xf numFmtId="165" fontId="15" fillId="4" borderId="1" xfId="0" applyNumberFormat="1" applyFont="1" applyFill="1" applyBorder="1" applyAlignment="1" applyProtection="1">
      <alignment horizontal="center" vertical="center"/>
      <protection hidden="1" locked="0"/>
    </xf>
    <xf numFmtId="164" fontId="15" fillId="0" borderId="4" xfId="0" applyFont="1" applyBorder="1" applyAlignment="1" applyProtection="1">
      <alignment horizontal="center" vertical="top" wrapText="1"/>
      <protection hidden="1"/>
    </xf>
    <xf numFmtId="166" fontId="15" fillId="4" borderId="1" xfId="0" applyNumberFormat="1" applyFont="1" applyFill="1" applyBorder="1" applyAlignment="1" applyProtection="1">
      <alignment vertical="center"/>
      <protection hidden="1" locked="0"/>
    </xf>
    <xf numFmtId="164" fontId="0" fillId="2" borderId="0" xfId="0" applyFill="1" applyAlignment="1" applyProtection="1">
      <alignment/>
      <protection hidden="1"/>
    </xf>
    <xf numFmtId="164" fontId="16" fillId="2" borderId="1" xfId="0" applyFont="1" applyFill="1" applyBorder="1" applyAlignment="1" applyProtection="1">
      <alignment/>
      <protection hidden="1"/>
    </xf>
    <xf numFmtId="166" fontId="16" fillId="2" borderId="1" xfId="0" applyNumberFormat="1" applyFont="1" applyFill="1" applyBorder="1" applyAlignment="1" applyProtection="1">
      <alignment/>
      <protection hidden="1"/>
    </xf>
    <xf numFmtId="166" fontId="15" fillId="2" borderId="7" xfId="0" applyNumberFormat="1" applyFont="1" applyFill="1" applyBorder="1" applyAlignment="1" applyProtection="1">
      <alignment/>
      <protection hidden="1"/>
    </xf>
    <xf numFmtId="166" fontId="15" fillId="2" borderId="8" xfId="0" applyNumberFormat="1" applyFont="1" applyFill="1" applyBorder="1" applyAlignment="1" applyProtection="1">
      <alignment/>
      <protection hidden="1"/>
    </xf>
    <xf numFmtId="166" fontId="17" fillId="0" borderId="1" xfId="0" applyNumberFormat="1" applyFont="1" applyBorder="1" applyAlignment="1">
      <alignment/>
    </xf>
    <xf numFmtId="164" fontId="0" fillId="0" borderId="0" xfId="0" applyBorder="1" applyAlignment="1" applyProtection="1">
      <alignment/>
      <protection hidden="1"/>
    </xf>
    <xf numFmtId="164" fontId="11" fillId="0" borderId="0" xfId="0" applyFont="1" applyBorder="1" applyAlignment="1" applyProtection="1">
      <alignment horizontal="center" vertical="top" wrapText="1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 vertical="center" wrapText="1"/>
      <protection hidden="1"/>
    </xf>
    <xf numFmtId="164" fontId="13" fillId="0" borderId="0" xfId="0" applyFont="1" applyBorder="1" applyAlignment="1" applyProtection="1">
      <alignment vertical="top" wrapText="1"/>
      <protection hidden="1"/>
    </xf>
    <xf numFmtId="164" fontId="14" fillId="0" borderId="0" xfId="0" applyFont="1" applyBorder="1" applyAlignment="1" applyProtection="1">
      <alignment vertical="top" wrapText="1"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1" xfId="0" applyFont="1" applyBorder="1" applyAlignment="1" applyProtection="1">
      <alignment horizontal="center" vertical="top" wrapText="1"/>
      <protection hidden="1"/>
    </xf>
    <xf numFmtId="164" fontId="15" fillId="0" borderId="2" xfId="0" applyFont="1" applyBorder="1" applyAlignment="1" applyProtection="1">
      <alignment horizontal="center" vertical="top" wrapText="1"/>
      <protection hidden="1"/>
    </xf>
    <xf numFmtId="164" fontId="16" fillId="0" borderId="1" xfId="0" applyFont="1" applyBorder="1" applyAlignment="1" applyProtection="1">
      <alignment horizontal="center" vertical="top" wrapText="1"/>
      <protection hidden="1"/>
    </xf>
    <xf numFmtId="164" fontId="16" fillId="0" borderId="3" xfId="0" applyFont="1" applyBorder="1" applyAlignment="1" applyProtection="1">
      <alignment horizontal="center"/>
      <protection hidden="1"/>
    </xf>
    <xf numFmtId="164" fontId="16" fillId="3" borderId="1" xfId="0" applyFont="1" applyFill="1" applyBorder="1" applyAlignment="1" applyProtection="1">
      <alignment horizontal="center" vertical="top" wrapText="1"/>
      <protection hidden="1"/>
    </xf>
    <xf numFmtId="164" fontId="16" fillId="0" borderId="1" xfId="0" applyFont="1" applyFill="1" applyBorder="1" applyAlignment="1" applyProtection="1">
      <alignment horizontal="center" vertical="top" wrapText="1"/>
      <protection hidden="1"/>
    </xf>
    <xf numFmtId="164" fontId="15" fillId="0" borderId="0" xfId="0" applyFont="1" applyAlignment="1" applyProtection="1">
      <alignment horizontal="center" vertical="top" wrapText="1"/>
      <protection hidden="1"/>
    </xf>
    <xf numFmtId="164" fontId="15" fillId="0" borderId="6" xfId="0" applyFont="1" applyBorder="1" applyAlignment="1" applyProtection="1">
      <alignment horizontal="center" vertical="top" wrapText="1"/>
      <protection hidden="1"/>
    </xf>
    <xf numFmtId="164" fontId="0" fillId="0" borderId="0" xfId="0" applyAlignment="1" applyProtection="1">
      <alignment horizontal="center" vertical="top" wrapText="1"/>
      <protection hidden="1"/>
    </xf>
    <xf numFmtId="164" fontId="15" fillId="0" borderId="0" xfId="0" applyFont="1" applyBorder="1" applyAlignment="1" applyProtection="1">
      <alignment horizontal="center" vertical="top" wrapText="1"/>
      <protection hidden="1"/>
    </xf>
    <xf numFmtId="164" fontId="16" fillId="0" borderId="0" xfId="0" applyFont="1" applyBorder="1" applyAlignment="1" applyProtection="1">
      <alignment horizontal="center" vertical="top" wrapText="1"/>
      <protection hidden="1"/>
    </xf>
    <xf numFmtId="164" fontId="16" fillId="0" borderId="9" xfId="0" applyFont="1" applyBorder="1" applyAlignment="1" applyProtection="1">
      <alignment vertical="top" wrapText="1"/>
      <protection hidden="1"/>
    </xf>
    <xf numFmtId="166" fontId="15" fillId="0" borderId="10" xfId="0" applyNumberFormat="1" applyFont="1" applyBorder="1" applyAlignment="1" applyProtection="1">
      <alignment vertical="center"/>
      <protection hidden="1"/>
    </xf>
    <xf numFmtId="164" fontId="15" fillId="0" borderId="10" xfId="0" applyFont="1" applyBorder="1" applyAlignment="1" applyProtection="1">
      <alignment/>
      <protection hidden="1"/>
    </xf>
    <xf numFmtId="166" fontId="15" fillId="0" borderId="11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Fill="1" applyBorder="1" applyAlignment="1" applyProtection="1">
      <alignment vertical="center"/>
      <protection hidden="1"/>
    </xf>
    <xf numFmtId="164" fontId="15" fillId="0" borderId="2" xfId="0" applyFont="1" applyBorder="1" applyAlignment="1" applyProtection="1">
      <alignment horizontal="right" vertical="top" wrapText="1"/>
      <protection hidden="1"/>
    </xf>
    <xf numFmtId="165" fontId="15" fillId="4" borderId="6" xfId="0" applyNumberFormat="1" applyFont="1" applyFill="1" applyBorder="1" applyAlignment="1" applyProtection="1">
      <alignment horizontal="center" vertical="center" wrapText="1"/>
      <protection hidden="1" locked="0"/>
    </xf>
    <xf numFmtId="166" fontId="15" fillId="0" borderId="4" xfId="0" applyNumberFormat="1" applyFont="1" applyFill="1" applyBorder="1" applyAlignment="1" applyProtection="1">
      <alignment vertical="center"/>
      <protection hidden="1"/>
    </xf>
    <xf numFmtId="166" fontId="15" fillId="0" borderId="4" xfId="0" applyNumberFormat="1" applyFont="1" applyBorder="1" applyAlignment="1" applyProtection="1">
      <alignment vertical="center"/>
      <protection hidden="1"/>
    </xf>
    <xf numFmtId="166" fontId="15" fillId="3" borderId="8" xfId="0" applyNumberFormat="1" applyFont="1" applyFill="1" applyBorder="1" applyAlignment="1" applyProtection="1">
      <alignment vertical="center"/>
      <protection hidden="1"/>
    </xf>
    <xf numFmtId="166" fontId="16" fillId="0" borderId="4" xfId="0" applyNumberFormat="1" applyFont="1" applyFill="1" applyBorder="1" applyAlignment="1" applyProtection="1">
      <alignment vertical="center"/>
      <protection hidden="1"/>
    </xf>
    <xf numFmtId="166" fontId="17" fillId="0" borderId="4" xfId="0" applyNumberFormat="1" applyFont="1" applyBorder="1" applyAlignment="1" applyProtection="1">
      <alignment/>
      <protection hidden="1"/>
    </xf>
    <xf numFmtId="165" fontId="15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12" xfId="0" applyNumberFormat="1" applyFont="1" applyFill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6" fontId="15" fillId="0" borderId="12" xfId="0" applyNumberFormat="1" applyFont="1" applyBorder="1" applyAlignment="1" applyProtection="1">
      <alignment vertical="center"/>
      <protection hidden="1"/>
    </xf>
    <xf numFmtId="166" fontId="15" fillId="0" borderId="13" xfId="0" applyNumberFormat="1" applyFont="1" applyBorder="1" applyAlignment="1" applyProtection="1">
      <alignment vertical="center"/>
      <protection hidden="1"/>
    </xf>
    <xf numFmtId="166" fontId="15" fillId="3" borderId="14" xfId="0" applyNumberFormat="1" applyFont="1" applyFill="1" applyBorder="1" applyAlignment="1" applyProtection="1">
      <alignment vertical="center"/>
      <protection hidden="1"/>
    </xf>
    <xf numFmtId="165" fontId="15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166" fontId="17" fillId="0" borderId="15" xfId="0" applyNumberFormat="1" applyFont="1" applyBorder="1" applyAlignment="1" applyProtection="1">
      <alignment/>
      <protection hidden="1"/>
    </xf>
    <xf numFmtId="164" fontId="16" fillId="0" borderId="16" xfId="0" applyFont="1" applyBorder="1" applyAlignment="1" applyProtection="1">
      <alignment horizontal="left" vertical="top" wrapText="1"/>
      <protection hidden="1"/>
    </xf>
    <xf numFmtId="165" fontId="15" fillId="2" borderId="17" xfId="0" applyNumberFormat="1" applyFont="1" applyFill="1" applyBorder="1" applyAlignment="1" applyProtection="1">
      <alignment horizontal="center" vertical="center" wrapText="1"/>
      <protection hidden="1"/>
    </xf>
    <xf numFmtId="166" fontId="15" fillId="2" borderId="18" xfId="0" applyNumberFormat="1" applyFont="1" applyFill="1" applyBorder="1" applyAlignment="1" applyProtection="1">
      <alignment vertical="center"/>
      <protection hidden="1"/>
    </xf>
    <xf numFmtId="164" fontId="15" fillId="0" borderId="18" xfId="0" applyFont="1" applyBorder="1" applyAlignment="1" applyProtection="1">
      <alignment/>
      <protection hidden="1"/>
    </xf>
    <xf numFmtId="166" fontId="15" fillId="0" borderId="19" xfId="0" applyNumberFormat="1" applyFont="1" applyBorder="1" applyAlignment="1" applyProtection="1">
      <alignment vertical="center"/>
      <protection hidden="1"/>
    </xf>
    <xf numFmtId="166" fontId="15" fillId="3" borderId="20" xfId="0" applyNumberFormat="1" applyFont="1" applyFill="1" applyBorder="1" applyAlignment="1" applyProtection="1">
      <alignment vertical="center"/>
      <protection hidden="1"/>
    </xf>
    <xf numFmtId="166" fontId="16" fillId="0" borderId="0" xfId="0" applyNumberFormat="1" applyFont="1" applyFill="1" applyBorder="1" applyAlignment="1" applyProtection="1">
      <alignment vertical="center"/>
      <protection hidden="1"/>
    </xf>
    <xf numFmtId="166" fontId="17" fillId="0" borderId="1" xfId="0" applyNumberFormat="1" applyFont="1" applyBorder="1" applyAlignment="1" applyProtection="1">
      <alignment/>
      <protection hidden="1"/>
    </xf>
    <xf numFmtId="165" fontId="15" fillId="0" borderId="0" xfId="0" applyNumberFormat="1" applyFont="1" applyAlignment="1" applyProtection="1">
      <alignment/>
      <protection hidden="1"/>
    </xf>
    <xf numFmtId="166" fontId="15" fillId="0" borderId="0" xfId="0" applyNumberFormat="1" applyFont="1" applyAlignment="1" applyProtection="1">
      <alignment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6" fillId="0" borderId="21" xfId="0" applyFont="1" applyBorder="1" applyAlignment="1" applyProtection="1">
      <alignment vertical="top" wrapText="1"/>
      <protection hidden="1"/>
    </xf>
    <xf numFmtId="164" fontId="15" fillId="0" borderId="10" xfId="0" applyFont="1" applyBorder="1" applyAlignment="1" applyProtection="1">
      <alignment vertical="center"/>
      <protection hidden="1"/>
    </xf>
    <xf numFmtId="164" fontId="15" fillId="0" borderId="11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5" fillId="0" borderId="16" xfId="0" applyFont="1" applyBorder="1" applyAlignment="1" applyProtection="1">
      <alignment vertical="top" wrapText="1"/>
      <protection hidden="1"/>
    </xf>
    <xf numFmtId="165" fontId="15" fillId="4" borderId="19" xfId="0" applyNumberFormat="1" applyFont="1" applyFill="1" applyBorder="1" applyAlignment="1" applyProtection="1">
      <alignment horizontal="center" vertical="center" wrapText="1"/>
      <protection hidden="1" locked="0"/>
    </xf>
    <xf numFmtId="166" fontId="15" fillId="0" borderId="19" xfId="0" applyNumberFormat="1" applyFont="1" applyFill="1" applyBorder="1" applyAlignment="1" applyProtection="1">
      <alignment vertical="center"/>
      <protection hidden="1"/>
    </xf>
    <xf numFmtId="164" fontId="15" fillId="0" borderId="19" xfId="0" applyFont="1" applyBorder="1" applyAlignment="1" applyProtection="1">
      <alignment/>
      <protection hidden="1"/>
    </xf>
    <xf numFmtId="166" fontId="16" fillId="0" borderId="5" xfId="0" applyNumberFormat="1" applyFont="1" applyFill="1" applyBorder="1" applyAlignment="1" applyProtection="1">
      <alignment vertical="center"/>
      <protection hidden="1"/>
    </xf>
    <xf numFmtId="165" fontId="15" fillId="0" borderId="0" xfId="0" applyNumberFormat="1" applyFont="1" applyBorder="1" applyAlignment="1" applyProtection="1">
      <alignment/>
      <protection hidden="1"/>
    </xf>
    <xf numFmtId="166" fontId="15" fillId="0" borderId="0" xfId="0" applyNumberFormat="1" applyFont="1" applyBorder="1" applyAlignment="1" applyProtection="1">
      <alignment vertical="center"/>
      <protection hidden="1"/>
    </xf>
    <xf numFmtId="164" fontId="15" fillId="0" borderId="7" xfId="0" applyFont="1" applyBorder="1" applyAlignment="1" applyProtection="1">
      <alignment horizontal="right" vertical="top" wrapText="1"/>
      <protection hidden="1"/>
    </xf>
    <xf numFmtId="165" fontId="15" fillId="4" borderId="4" xfId="0" applyNumberFormat="1" applyFont="1" applyFill="1" applyBorder="1" applyAlignment="1" applyProtection="1">
      <alignment horizontal="center" vertical="center"/>
      <protection hidden="1" locked="0"/>
    </xf>
    <xf numFmtId="166" fontId="15" fillId="0" borderId="6" xfId="0" applyNumberFormat="1" applyFont="1" applyFill="1" applyBorder="1" applyAlignment="1" applyProtection="1">
      <alignment vertical="center"/>
      <protection hidden="1"/>
    </xf>
    <xf numFmtId="166" fontId="17" fillId="0" borderId="4" xfId="0" applyNumberFormat="1" applyFont="1" applyBorder="1" applyAlignment="1" applyProtection="1">
      <alignment vertical="center"/>
      <protection hidden="1"/>
    </xf>
    <xf numFmtId="164" fontId="15" fillId="0" borderId="22" xfId="0" applyFont="1" applyBorder="1" applyAlignment="1" applyProtection="1">
      <alignment horizontal="right" vertical="top" wrapText="1"/>
      <protection hidden="1"/>
    </xf>
    <xf numFmtId="165" fontId="15" fillId="2" borderId="18" xfId="0" applyNumberFormat="1" applyFont="1" applyFill="1" applyBorder="1" applyAlignment="1" applyProtection="1">
      <alignment horizontal="center" vertical="center"/>
      <protection hidden="1"/>
    </xf>
    <xf numFmtId="166" fontId="15" fillId="2" borderId="23" xfId="0" applyNumberFormat="1" applyFont="1" applyFill="1" applyBorder="1" applyAlignment="1" applyProtection="1">
      <alignment vertical="center"/>
      <protection hidden="1"/>
    </xf>
    <xf numFmtId="166" fontId="15" fillId="3" borderId="24" xfId="0" applyNumberFormat="1" applyFont="1" applyFill="1" applyBorder="1" applyAlignment="1" applyProtection="1">
      <alignment vertical="center"/>
      <protection hidden="1"/>
    </xf>
    <xf numFmtId="164" fontId="15" fillId="2" borderId="10" xfId="0" applyFont="1" applyFill="1" applyBorder="1" applyAlignment="1" applyProtection="1">
      <alignment/>
      <protection hidden="1"/>
    </xf>
    <xf numFmtId="166" fontId="15" fillId="0" borderId="10" xfId="0" applyNumberFormat="1" applyFont="1" applyFill="1" applyBorder="1" applyAlignment="1" applyProtection="1">
      <alignment vertical="center"/>
      <protection hidden="1"/>
    </xf>
    <xf numFmtId="166" fontId="15" fillId="0" borderId="25" xfId="0" applyNumberFormat="1" applyFont="1" applyBorder="1" applyAlignment="1" applyProtection="1">
      <alignment vertical="center"/>
      <protection hidden="1"/>
    </xf>
    <xf numFmtId="166" fontId="15" fillId="0" borderId="26" xfId="0" applyNumberFormat="1" applyFont="1" applyFill="1" applyBorder="1" applyAlignment="1" applyProtection="1">
      <alignment vertical="center"/>
      <protection hidden="1"/>
    </xf>
    <xf numFmtId="164" fontId="15" fillId="0" borderId="2" xfId="0" applyFont="1" applyBorder="1" applyAlignment="1" applyProtection="1">
      <alignment vertical="top" wrapText="1"/>
      <protection hidden="1"/>
    </xf>
    <xf numFmtId="164" fontId="15" fillId="4" borderId="4" xfId="0" applyFont="1" applyFill="1" applyBorder="1" applyAlignment="1" applyProtection="1">
      <alignment horizontal="center"/>
      <protection hidden="1" locked="0"/>
    </xf>
    <xf numFmtId="164" fontId="15" fillId="0" borderId="4" xfId="0" applyFont="1" applyFill="1" applyBorder="1" applyAlignment="1" applyProtection="1">
      <alignment/>
      <protection hidden="1"/>
    </xf>
    <xf numFmtId="164" fontId="15" fillId="2" borderId="0" xfId="0" applyFont="1" applyFill="1" applyBorder="1" applyAlignment="1" applyProtection="1">
      <alignment/>
      <protection hidden="1"/>
    </xf>
    <xf numFmtId="166" fontId="16" fillId="0" borderId="4" xfId="0" applyNumberFormat="1" applyFont="1" applyBorder="1" applyAlignment="1" applyProtection="1">
      <alignment/>
      <protection hidden="1"/>
    </xf>
    <xf numFmtId="166" fontId="16" fillId="0" borderId="15" xfId="0" applyNumberFormat="1" applyFont="1" applyBorder="1" applyAlignment="1" applyProtection="1">
      <alignment/>
      <protection hidden="1"/>
    </xf>
    <xf numFmtId="164" fontId="15" fillId="2" borderId="19" xfId="0" applyFont="1" applyFill="1" applyBorder="1" applyAlignment="1" applyProtection="1">
      <alignment/>
      <protection hidden="1"/>
    </xf>
    <xf numFmtId="164" fontId="15" fillId="2" borderId="18" xfId="0" applyFont="1" applyFill="1" applyBorder="1" applyAlignment="1" applyProtection="1">
      <alignment/>
      <protection hidden="1"/>
    </xf>
    <xf numFmtId="166" fontId="16" fillId="0" borderId="1" xfId="0" applyNumberFormat="1" applyFont="1" applyBorder="1" applyAlignment="1" applyProtection="1">
      <alignment/>
      <protection hidden="1"/>
    </xf>
    <xf numFmtId="166" fontId="15" fillId="0" borderId="0" xfId="0" applyNumberFormat="1" applyFont="1" applyFill="1" applyBorder="1" applyAlignment="1" applyProtection="1">
      <alignment vertical="center"/>
      <protection hidden="1"/>
    </xf>
    <xf numFmtId="164" fontId="15" fillId="0" borderId="0" xfId="0" applyFont="1" applyFill="1" applyAlignment="1" applyProtection="1">
      <alignment vertical="center"/>
      <protection hidden="1"/>
    </xf>
    <xf numFmtId="164" fontId="15" fillId="0" borderId="27" xfId="0" applyFont="1" applyBorder="1" applyAlignment="1" applyProtection="1">
      <alignment vertical="top" wrapText="1"/>
      <protection hidden="1"/>
    </xf>
    <xf numFmtId="164" fontId="15" fillId="2" borderId="28" xfId="0" applyFont="1" applyFill="1" applyBorder="1" applyAlignment="1" applyProtection="1">
      <alignment/>
      <protection hidden="1"/>
    </xf>
    <xf numFmtId="164" fontId="15" fillId="2" borderId="29" xfId="0" applyFont="1" applyFill="1" applyBorder="1" applyAlignment="1" applyProtection="1">
      <alignment/>
      <protection hidden="1"/>
    </xf>
    <xf numFmtId="166" fontId="15" fillId="4" borderId="30" xfId="0" applyNumberFormat="1" applyFont="1" applyFill="1" applyBorder="1" applyAlignment="1" applyProtection="1">
      <alignment vertical="center"/>
      <protection hidden="1" locked="0"/>
    </xf>
    <xf numFmtId="166" fontId="15" fillId="0" borderId="31" xfId="0" applyNumberFormat="1" applyFont="1" applyBorder="1" applyAlignment="1" applyProtection="1">
      <alignment vertical="center"/>
      <protection hidden="1"/>
    </xf>
    <xf numFmtId="166" fontId="15" fillId="0" borderId="28" xfId="0" applyNumberFormat="1" applyFont="1" applyBorder="1" applyAlignment="1" applyProtection="1">
      <alignment vertical="center"/>
      <protection hidden="1"/>
    </xf>
    <xf numFmtId="166" fontId="15" fillId="3" borderId="32" xfId="0" applyNumberFormat="1" applyFont="1" applyFill="1" applyBorder="1" applyAlignment="1" applyProtection="1">
      <alignment vertical="center"/>
      <protection hidden="1"/>
    </xf>
    <xf numFmtId="164" fontId="16" fillId="0" borderId="27" xfId="0" applyFont="1" applyBorder="1" applyAlignment="1" applyProtection="1">
      <alignment/>
      <protection hidden="1"/>
    </xf>
    <xf numFmtId="164" fontId="15" fillId="0" borderId="30" xfId="0" applyFont="1" applyBorder="1" applyAlignment="1" applyProtection="1">
      <alignment/>
      <protection hidden="1"/>
    </xf>
    <xf numFmtId="166" fontId="16" fillId="0" borderId="30" xfId="0" applyNumberFormat="1" applyFont="1" applyBorder="1" applyAlignment="1" applyProtection="1">
      <alignment/>
      <protection hidden="1"/>
    </xf>
    <xf numFmtId="166" fontId="16" fillId="3" borderId="32" xfId="0" applyNumberFormat="1" applyFont="1" applyFill="1" applyBorder="1" applyAlignment="1" applyProtection="1">
      <alignment/>
      <protection hidden="1"/>
    </xf>
    <xf numFmtId="164" fontId="5" fillId="0" borderId="0" xfId="0" applyFont="1" applyBorder="1" applyAlignment="1" applyProtection="1">
      <alignment vertical="top" wrapText="1"/>
      <protection hidden="1"/>
    </xf>
    <xf numFmtId="164" fontId="16" fillId="0" borderId="0" xfId="0" applyFont="1" applyBorder="1" applyAlignment="1" applyProtection="1">
      <alignment vertical="top" wrapText="1"/>
      <protection hidden="1"/>
    </xf>
    <xf numFmtId="164" fontId="16" fillId="0" borderId="21" xfId="0" applyFont="1" applyBorder="1" applyAlignment="1" applyProtection="1">
      <alignment horizontal="center" vertical="top" wrapText="1"/>
      <protection hidden="1"/>
    </xf>
    <xf numFmtId="164" fontId="16" fillId="0" borderId="33" xfId="0" applyFont="1" applyBorder="1" applyAlignment="1" applyProtection="1">
      <alignment horizontal="center" vertical="top" wrapText="1"/>
      <protection hidden="1"/>
    </xf>
    <xf numFmtId="164" fontId="16" fillId="0" borderId="10" xfId="0" applyFont="1" applyBorder="1" applyAlignment="1" applyProtection="1">
      <alignment horizontal="center" vertical="top" wrapText="1"/>
      <protection hidden="1"/>
    </xf>
    <xf numFmtId="164" fontId="16" fillId="0" borderId="34" xfId="0" applyFont="1" applyBorder="1" applyAlignment="1" applyProtection="1">
      <alignment horizontal="center" vertical="top" wrapText="1"/>
      <protection hidden="1"/>
    </xf>
    <xf numFmtId="164" fontId="16" fillId="0" borderId="35" xfId="0" applyFont="1" applyBorder="1" applyAlignment="1" applyProtection="1">
      <alignment horizontal="center" vertical="top" wrapText="1"/>
      <protection hidden="1"/>
    </xf>
    <xf numFmtId="164" fontId="15" fillId="0" borderId="0" xfId="0" applyFont="1" applyBorder="1" applyAlignment="1" applyProtection="1">
      <alignment/>
      <protection hidden="1"/>
    </xf>
    <xf numFmtId="164" fontId="16" fillId="0" borderId="36" xfId="0" applyFont="1" applyBorder="1" applyAlignment="1" applyProtection="1">
      <alignment vertical="top" wrapText="1"/>
      <protection hidden="1"/>
    </xf>
    <xf numFmtId="164" fontId="16" fillId="0" borderId="37" xfId="0" applyFont="1" applyBorder="1" applyAlignment="1" applyProtection="1">
      <alignment vertical="top" wrapText="1"/>
      <protection hidden="1"/>
    </xf>
    <xf numFmtId="164" fontId="16" fillId="0" borderId="18" xfId="0" applyFont="1" applyBorder="1" applyAlignment="1" applyProtection="1">
      <alignment vertical="top" wrapText="1"/>
      <protection hidden="1"/>
    </xf>
    <xf numFmtId="164" fontId="16" fillId="0" borderId="38" xfId="0" applyFont="1" applyBorder="1" applyAlignment="1" applyProtection="1">
      <alignment vertical="top" wrapText="1"/>
      <protection hidden="1"/>
    </xf>
    <xf numFmtId="164" fontId="16" fillId="0" borderId="39" xfId="0" applyFont="1" applyBorder="1" applyAlignment="1" applyProtection="1">
      <alignment horizontal="center" vertical="top" wrapText="1"/>
      <protection hidden="1"/>
    </xf>
    <xf numFmtId="164" fontId="16" fillId="0" borderId="1" xfId="0" applyFont="1" applyBorder="1" applyAlignment="1" applyProtection="1">
      <alignment/>
      <protection hidden="1"/>
    </xf>
    <xf numFmtId="166" fontId="15" fillId="0" borderId="7" xfId="0" applyNumberFormat="1" applyFont="1" applyBorder="1" applyAlignment="1" applyProtection="1">
      <alignment/>
      <protection hidden="1"/>
    </xf>
    <xf numFmtId="166" fontId="15" fillId="0" borderId="8" xfId="0" applyNumberFormat="1" applyFont="1" applyBorder="1" applyAlignment="1" applyProtection="1">
      <alignment/>
      <protection hidden="1"/>
    </xf>
    <xf numFmtId="166" fontId="16" fillId="3" borderId="1" xfId="0" applyNumberFormat="1" applyFont="1" applyFill="1" applyBorder="1" applyAlignment="1" applyProtection="1">
      <alignment/>
      <protection hidden="1"/>
    </xf>
    <xf numFmtId="164" fontId="19" fillId="0" borderId="35" xfId="0" applyFont="1" applyBorder="1" applyAlignment="1" applyProtection="1">
      <alignment/>
      <protection hidden="1"/>
    </xf>
    <xf numFmtId="164" fontId="15" fillId="0" borderId="40" xfId="0" applyFont="1" applyBorder="1" applyAlignment="1" applyProtection="1">
      <alignment vertical="top" wrapText="1"/>
      <protection hidden="1"/>
    </xf>
    <xf numFmtId="164" fontId="0" fillId="2" borderId="10" xfId="0" applyFill="1" applyBorder="1" applyAlignment="1" applyProtection="1">
      <alignment vertical="top"/>
      <protection hidden="1"/>
    </xf>
    <xf numFmtId="164" fontId="0" fillId="0" borderId="10" xfId="0" applyBorder="1" applyAlignment="1" applyProtection="1">
      <alignment vertical="top"/>
      <protection hidden="1"/>
    </xf>
    <xf numFmtId="166" fontId="15" fillId="0" borderId="41" xfId="0" applyNumberFormat="1" applyFont="1" applyFill="1" applyBorder="1" applyAlignment="1" applyProtection="1">
      <alignment vertical="center"/>
      <protection hidden="1"/>
    </xf>
    <xf numFmtId="166" fontId="15" fillId="0" borderId="42" xfId="0" applyNumberFormat="1" applyFont="1" applyBorder="1" applyAlignment="1" applyProtection="1">
      <alignment vertical="center"/>
      <protection hidden="1"/>
    </xf>
    <xf numFmtId="166" fontId="15" fillId="0" borderId="43" xfId="0" applyNumberFormat="1" applyFont="1" applyBorder="1" applyAlignment="1" applyProtection="1">
      <alignment vertical="center"/>
      <protection hidden="1"/>
    </xf>
    <xf numFmtId="166" fontId="15" fillId="3" borderId="41" xfId="0" applyNumberFormat="1" applyFont="1" applyFill="1" applyBorder="1" applyAlignment="1" applyProtection="1">
      <alignment vertical="center"/>
      <protection hidden="1"/>
    </xf>
    <xf numFmtId="164" fontId="0" fillId="2" borderId="0" xfId="0" applyFill="1" applyBorder="1" applyAlignment="1" applyProtection="1">
      <alignment vertical="top"/>
      <protection hidden="1"/>
    </xf>
    <xf numFmtId="164" fontId="0" fillId="0" borderId="0" xfId="0" applyBorder="1" applyAlignment="1" applyProtection="1">
      <alignment vertical="top"/>
      <protection hidden="1"/>
    </xf>
    <xf numFmtId="166" fontId="15" fillId="3" borderId="3" xfId="0" applyNumberFormat="1" applyFont="1" applyFill="1" applyBorder="1" applyAlignment="1" applyProtection="1">
      <alignment vertical="center"/>
      <protection hidden="1"/>
    </xf>
    <xf numFmtId="166" fontId="15" fillId="0" borderId="3" xfId="0" applyNumberFormat="1" applyFont="1" applyFill="1" applyBorder="1" applyAlignment="1" applyProtection="1">
      <alignment vertical="center"/>
      <protection hidden="1"/>
    </xf>
    <xf numFmtId="164" fontId="0" fillId="2" borderId="18" xfId="0" applyFill="1" applyBorder="1" applyAlignment="1" applyProtection="1">
      <alignment vertical="top"/>
      <protection hidden="1"/>
    </xf>
    <xf numFmtId="164" fontId="0" fillId="0" borderId="18" xfId="0" applyBorder="1" applyAlignment="1" applyProtection="1">
      <alignment vertical="top"/>
      <protection hidden="1"/>
    </xf>
    <xf numFmtId="166" fontId="15" fillId="0" borderId="44" xfId="0" applyNumberFormat="1" applyFont="1" applyFill="1" applyBorder="1" applyAlignment="1" applyProtection="1">
      <alignment vertical="center"/>
      <protection hidden="1"/>
    </xf>
    <xf numFmtId="166" fontId="15" fillId="0" borderId="45" xfId="0" applyNumberFormat="1" applyFont="1" applyBorder="1" applyAlignment="1" applyProtection="1">
      <alignment vertical="center"/>
      <protection hidden="1"/>
    </xf>
    <xf numFmtId="166" fontId="15" fillId="0" borderId="46" xfId="0" applyNumberFormat="1" applyFont="1" applyBorder="1" applyAlignment="1" applyProtection="1">
      <alignment vertical="center"/>
      <protection hidden="1"/>
    </xf>
    <xf numFmtId="166" fontId="15" fillId="3" borderId="44" xfId="0" applyNumberFormat="1" applyFont="1" applyFill="1" applyBorder="1" applyAlignment="1" applyProtection="1">
      <alignment vertical="center"/>
      <protection hidden="1"/>
    </xf>
    <xf numFmtId="164" fontId="16" fillId="0" borderId="4" xfId="0" applyFont="1" applyBorder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8" fillId="0" borderId="47" xfId="0" applyFont="1" applyBorder="1" applyAlignment="1" applyProtection="1">
      <alignment horizontal="right"/>
      <protection hidden="1"/>
    </xf>
    <xf numFmtId="166" fontId="18" fillId="3" borderId="32" xfId="0" applyNumberFormat="1" applyFont="1" applyFill="1" applyBorder="1" applyAlignment="1" applyProtection="1">
      <alignment/>
      <protection hidden="1"/>
    </xf>
    <xf numFmtId="164" fontId="18" fillId="0" borderId="27" xfId="0" applyFont="1" applyBorder="1" applyAlignment="1" applyProtection="1">
      <alignment horizontal="right"/>
      <protection hidden="1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47" xfId="0" applyFont="1" applyBorder="1" applyAlignment="1" applyProtection="1">
      <alignment/>
      <protection hidden="1"/>
    </xf>
    <xf numFmtId="164" fontId="0" fillId="0" borderId="29" xfId="0" applyFont="1" applyBorder="1" applyAlignment="1" applyProtection="1">
      <alignment/>
      <protection hidden="1"/>
    </xf>
    <xf numFmtId="164" fontId="0" fillId="0" borderId="48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20" fillId="0" borderId="12" xfId="0" applyFont="1" applyBorder="1" applyAlignment="1" applyProtection="1">
      <alignment horizontal="center" vertical="center"/>
      <protection hidden="1"/>
    </xf>
    <xf numFmtId="164" fontId="20" fillId="0" borderId="49" xfId="0" applyFont="1" applyBorder="1" applyAlignment="1" applyProtection="1">
      <alignment horizontal="center" vertical="center"/>
      <protection hidden="1"/>
    </xf>
    <xf numFmtId="164" fontId="20" fillId="0" borderId="5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20" fillId="0" borderId="0" xfId="0" applyFont="1" applyAlignment="1">
      <alignment/>
    </xf>
    <xf numFmtId="165" fontId="6" fillId="0" borderId="4" xfId="0" applyNumberFormat="1" applyFont="1" applyBorder="1" applyAlignment="1" applyProtection="1">
      <alignment horizontal="center" vertical="center"/>
      <protection hidden="1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5" fontId="6" fillId="0" borderId="49" xfId="0" applyNumberFormat="1" applyFont="1" applyBorder="1" applyAlignment="1" applyProtection="1">
      <alignment horizontal="center" vertical="center"/>
      <protection hidden="1"/>
    </xf>
    <xf numFmtId="164" fontId="6" fillId="0" borderId="49" xfId="0" applyFont="1" applyBorder="1" applyAlignment="1" applyProtection="1">
      <alignment horizontal="center" vertical="center"/>
      <protection hidden="1"/>
    </xf>
    <xf numFmtId="165" fontId="6" fillId="0" borderId="15" xfId="0" applyNumberFormat="1" applyFont="1" applyBorder="1" applyAlignment="1" applyProtection="1">
      <alignment horizontal="center" vertical="center"/>
      <protection hidden="1"/>
    </xf>
    <xf numFmtId="166" fontId="6" fillId="0" borderId="15" xfId="0" applyNumberFormat="1" applyFont="1" applyBorder="1" applyAlignment="1" applyProtection="1">
      <alignment horizontal="center" vertical="center"/>
      <protection hidden="1"/>
    </xf>
    <xf numFmtId="165" fontId="6" fillId="0" borderId="27" xfId="0" applyNumberFormat="1" applyFont="1" applyBorder="1" applyAlignment="1" applyProtection="1">
      <alignment horizontal="right" vertical="center"/>
      <protection hidden="1"/>
    </xf>
    <xf numFmtId="165" fontId="6" fillId="0" borderId="30" xfId="0" applyNumberFormat="1" applyFont="1" applyBorder="1" applyAlignment="1" applyProtection="1">
      <alignment horizontal="center" vertical="center"/>
      <protection hidden="1"/>
    </xf>
    <xf numFmtId="166" fontId="7" fillId="0" borderId="32" xfId="0" applyNumberFormat="1" applyFont="1" applyBorder="1" applyAlignment="1" applyProtection="1">
      <alignment horizontal="center" vertical="center"/>
      <protection hidden="1"/>
    </xf>
    <xf numFmtId="166" fontId="6" fillId="0" borderId="6" xfId="0" applyNumberFormat="1" applyFont="1" applyBorder="1" applyAlignment="1" applyProtection="1">
      <alignment horizontal="center" vertic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>
      <alignment/>
    </xf>
    <xf numFmtId="164" fontId="20" fillId="0" borderId="4" xfId="0" applyFont="1" applyBorder="1" applyAlignment="1" applyProtection="1">
      <alignment horizontal="center" vertical="center"/>
      <protection hidden="1"/>
    </xf>
    <xf numFmtId="166" fontId="6" fillId="0" borderId="32" xfId="0" applyNumberFormat="1" applyFont="1" applyBorder="1" applyAlignment="1" applyProtection="1">
      <alignment horizontal="center" vertic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0" fillId="0" borderId="15" xfId="0" applyFont="1" applyBorder="1" applyAlignment="1" applyProtection="1">
      <alignment/>
      <protection hidden="1"/>
    </xf>
    <xf numFmtId="166" fontId="6" fillId="0" borderId="15" xfId="0" applyNumberFormat="1" applyFont="1" applyBorder="1" applyAlignment="1" applyProtection="1">
      <alignment horizontal="center"/>
      <protection hidden="1"/>
    </xf>
    <xf numFmtId="164" fontId="0" fillId="0" borderId="4" xfId="0" applyFont="1" applyBorder="1" applyAlignment="1" applyProtection="1">
      <alignment/>
      <protection hidden="1"/>
    </xf>
    <xf numFmtId="164" fontId="0" fillId="0" borderId="6" xfId="0" applyFont="1" applyBorder="1" applyAlignment="1" applyProtection="1">
      <alignment/>
      <protection hidden="1"/>
    </xf>
    <xf numFmtId="164" fontId="6" fillId="0" borderId="27" xfId="0" applyFont="1" applyBorder="1" applyAlignment="1" applyProtection="1">
      <alignment/>
      <protection hidden="1"/>
    </xf>
    <xf numFmtId="164" fontId="6" fillId="0" borderId="30" xfId="0" applyFont="1" applyBorder="1" applyAlignment="1" applyProtection="1">
      <alignment/>
      <protection hidden="1"/>
    </xf>
    <xf numFmtId="164" fontId="6" fillId="0" borderId="32" xfId="0" applyFont="1" applyBorder="1" applyAlignment="1" applyProtection="1">
      <alignment/>
      <protection hidden="1"/>
    </xf>
    <xf numFmtId="164" fontId="6" fillId="0" borderId="51" xfId="0" applyFont="1" applyBorder="1" applyAlignment="1" applyProtection="1">
      <alignment horizontal="center" vertical="top" wrapText="1"/>
      <protection hidden="1"/>
    </xf>
    <xf numFmtId="164" fontId="6" fillId="0" borderId="52" xfId="0" applyFont="1" applyBorder="1" applyAlignment="1" applyProtection="1">
      <alignment/>
      <protection hidden="1"/>
    </xf>
    <xf numFmtId="164" fontId="6" fillId="0" borderId="0" xfId="0" applyFont="1" applyAlignment="1" applyProtection="1">
      <alignment horizontal="center" vertical="top" wrapText="1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24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center" vertical="top" wrapText="1"/>
      <protection hidden="1"/>
    </xf>
    <xf numFmtId="164" fontId="7" fillId="0" borderId="9" xfId="0" applyFont="1" applyBorder="1" applyAlignment="1" applyProtection="1">
      <alignment vertical="top" wrapText="1"/>
      <protection hidden="1"/>
    </xf>
    <xf numFmtId="166" fontId="6" fillId="0" borderId="10" xfId="0" applyNumberFormat="1" applyFont="1" applyBorder="1" applyAlignment="1" applyProtection="1">
      <alignment vertical="center"/>
      <protection hidden="1"/>
    </xf>
    <xf numFmtId="164" fontId="6" fillId="0" borderId="10" xfId="0" applyFont="1" applyBorder="1" applyAlignment="1" applyProtection="1">
      <alignment/>
      <protection hidden="1"/>
    </xf>
    <xf numFmtId="164" fontId="6" fillId="0" borderId="11" xfId="0" applyFont="1" applyBorder="1" applyAlignment="1" applyProtection="1">
      <alignment/>
      <protection hidden="1"/>
    </xf>
    <xf numFmtId="164" fontId="6" fillId="0" borderId="2" xfId="0" applyFont="1" applyBorder="1" applyAlignment="1" applyProtection="1">
      <alignment horizontal="right" vertical="top" wrapText="1"/>
      <protection hidden="1"/>
    </xf>
    <xf numFmtId="166" fontId="6" fillId="0" borderId="4" xfId="0" applyNumberFormat="1" applyFont="1" applyFill="1" applyBorder="1" applyAlignment="1" applyProtection="1">
      <alignment vertical="center"/>
      <protection hidden="1"/>
    </xf>
    <xf numFmtId="166" fontId="6" fillId="0" borderId="4" xfId="0" applyNumberFormat="1" applyFont="1" applyBorder="1" applyAlignment="1" applyProtection="1">
      <alignment/>
      <protection hidden="1"/>
    </xf>
    <xf numFmtId="166" fontId="6" fillId="0" borderId="8" xfId="0" applyNumberFormat="1" applyFont="1" applyBorder="1" applyAlignment="1" applyProtection="1">
      <alignment/>
      <protection hidden="1"/>
    </xf>
    <xf numFmtId="166" fontId="6" fillId="0" borderId="12" xfId="0" applyNumberFormat="1" applyFont="1" applyFill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horizontal="right" vertical="top" wrapText="1"/>
      <protection hidden="1"/>
    </xf>
    <xf numFmtId="166" fontId="6" fillId="0" borderId="19" xfId="0" applyNumberFormat="1" applyFont="1" applyFill="1" applyBorder="1" applyAlignment="1" applyProtection="1">
      <alignment vertical="center"/>
      <protection hidden="1"/>
    </xf>
    <xf numFmtId="166" fontId="6" fillId="0" borderId="19" xfId="0" applyNumberFormat="1" applyFont="1" applyBorder="1" applyAlignment="1" applyProtection="1">
      <alignment/>
      <protection hidden="1"/>
    </xf>
    <xf numFmtId="166" fontId="6" fillId="0" borderId="20" xfId="0" applyNumberFormat="1" applyFont="1" applyBorder="1" applyAlignment="1" applyProtection="1">
      <alignment/>
      <protection hidden="1"/>
    </xf>
    <xf numFmtId="166" fontId="6" fillId="0" borderId="0" xfId="0" applyNumberFormat="1" applyFont="1" applyAlignment="1" applyProtection="1">
      <alignment vertical="center"/>
      <protection hidden="1"/>
    </xf>
    <xf numFmtId="166" fontId="6" fillId="0" borderId="0" xfId="0" applyNumberFormat="1" applyFont="1" applyAlignment="1" applyProtection="1">
      <alignment/>
      <protection hidden="1"/>
    </xf>
    <xf numFmtId="164" fontId="7" fillId="0" borderId="21" xfId="0" applyFont="1" applyBorder="1" applyAlignment="1" applyProtection="1">
      <alignment vertical="top" wrapText="1"/>
      <protection hidden="1"/>
    </xf>
    <xf numFmtId="166" fontId="6" fillId="0" borderId="10" xfId="0" applyNumberFormat="1" applyFont="1" applyBorder="1" applyAlignment="1" applyProtection="1">
      <alignment/>
      <protection hidden="1"/>
    </xf>
    <xf numFmtId="166" fontId="6" fillId="0" borderId="11" xfId="0" applyNumberFormat="1" applyFont="1" applyBorder="1" applyAlignment="1" applyProtection="1">
      <alignment/>
      <protection hidden="1"/>
    </xf>
    <xf numFmtId="164" fontId="6" fillId="0" borderId="16" xfId="0" applyFont="1" applyBorder="1" applyAlignment="1" applyProtection="1">
      <alignment vertical="top" wrapText="1"/>
      <protection hidden="1"/>
    </xf>
    <xf numFmtId="164" fontId="6" fillId="0" borderId="7" xfId="0" applyFont="1" applyBorder="1" applyAlignment="1" applyProtection="1">
      <alignment horizontal="right" vertical="top" wrapText="1"/>
      <protection hidden="1"/>
    </xf>
    <xf numFmtId="166" fontId="6" fillId="0" borderId="6" xfId="0" applyNumberFormat="1" applyFont="1" applyFill="1" applyBorder="1" applyAlignment="1" applyProtection="1">
      <alignment vertical="center"/>
      <protection hidden="1"/>
    </xf>
    <xf numFmtId="166" fontId="6" fillId="0" borderId="4" xfId="0" applyNumberFormat="1" applyFont="1" applyBorder="1" applyAlignment="1" applyProtection="1">
      <alignment vertical="center"/>
      <protection hidden="1"/>
    </xf>
    <xf numFmtId="166" fontId="6" fillId="0" borderId="8" xfId="0" applyNumberFormat="1" applyFont="1" applyBorder="1" applyAlignment="1" applyProtection="1">
      <alignment vertical="center"/>
      <protection hidden="1"/>
    </xf>
    <xf numFmtId="164" fontId="6" fillId="0" borderId="36" xfId="0" applyFont="1" applyBorder="1" applyAlignment="1" applyProtection="1">
      <alignment horizontal="right" vertical="top" wrapText="1"/>
      <protection hidden="1"/>
    </xf>
    <xf numFmtId="166" fontId="6" fillId="0" borderId="45" xfId="0" applyNumberFormat="1" applyFont="1" applyFill="1" applyBorder="1" applyAlignment="1" applyProtection="1">
      <alignment vertical="center"/>
      <protection hidden="1"/>
    </xf>
    <xf numFmtId="164" fontId="6" fillId="0" borderId="2" xfId="0" applyFont="1" applyBorder="1" applyAlignment="1" applyProtection="1">
      <alignment vertical="top" wrapText="1"/>
      <protection hidden="1"/>
    </xf>
    <xf numFmtId="164" fontId="6" fillId="0" borderId="4" xfId="0" applyFont="1" applyFill="1" applyBorder="1" applyAlignment="1" applyProtection="1">
      <alignment/>
      <protection hidden="1"/>
    </xf>
    <xf numFmtId="164" fontId="6" fillId="0" borderId="19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30"/>
  <sheetViews>
    <sheetView workbookViewId="0" topLeftCell="A1">
      <selection activeCell="B29" sqref="B29"/>
    </sheetView>
  </sheetViews>
  <sheetFormatPr defaultColWidth="12.57421875" defaultRowHeight="12.75"/>
  <cols>
    <col min="1" max="1" width="100.421875" style="0" customWidth="1"/>
    <col min="2" max="16384" width="11.57421875" style="0" customWidth="1"/>
  </cols>
  <sheetData>
    <row r="8" ht="12.75">
      <c r="A8" s="1"/>
    </row>
    <row r="9" ht="12.75">
      <c r="A9" s="2" t="s">
        <v>0</v>
      </c>
    </row>
    <row r="10" ht="27" customHeight="1">
      <c r="A10" s="3" t="s">
        <v>1</v>
      </c>
    </row>
    <row r="11" ht="12.75">
      <c r="A11" s="4" t="s">
        <v>2</v>
      </c>
    </row>
    <row r="12" ht="12.75">
      <c r="A12" s="5"/>
    </row>
    <row r="14" s="7" customFormat="1" ht="12.75">
      <c r="A14" s="6" t="s">
        <v>3</v>
      </c>
    </row>
    <row r="15" s="7" customFormat="1" ht="12.75"/>
    <row r="16" s="9" customFormat="1" ht="12.75">
      <c r="A16" s="8" t="s">
        <v>4</v>
      </c>
    </row>
    <row r="17" s="7" customFormat="1" ht="9" customHeight="1"/>
    <row r="18" s="7" customFormat="1" ht="12.75">
      <c r="A18" s="9" t="s">
        <v>5</v>
      </c>
    </row>
    <row r="19" s="7" customFormat="1" ht="12.75">
      <c r="A19" s="8" t="s">
        <v>6</v>
      </c>
    </row>
    <row r="20" s="7" customFormat="1" ht="9" customHeight="1"/>
    <row r="21" s="7" customFormat="1" ht="12.75">
      <c r="A21" s="9" t="s">
        <v>7</v>
      </c>
    </row>
    <row r="22" s="7" customFormat="1" ht="12.75">
      <c r="A22" s="9" t="s">
        <v>8</v>
      </c>
    </row>
    <row r="23" s="7" customFormat="1" ht="9" customHeight="1"/>
    <row r="24" s="9" customFormat="1" ht="12.75">
      <c r="A24" s="10" t="s">
        <v>9</v>
      </c>
    </row>
    <row r="25" s="9" customFormat="1" ht="12.75">
      <c r="A25" s="10" t="s">
        <v>10</v>
      </c>
    </row>
    <row r="26" s="9" customFormat="1" ht="12.75">
      <c r="A26" s="11" t="s">
        <v>11</v>
      </c>
    </row>
    <row r="28" s="9" customFormat="1" ht="12.75">
      <c r="A28" s="12" t="s">
        <v>12</v>
      </c>
    </row>
    <row r="29" s="7" customFormat="1" ht="9" customHeight="1"/>
    <row r="30" s="9" customFormat="1" ht="12.75">
      <c r="A30" s="9" t="s">
        <v>13</v>
      </c>
    </row>
  </sheetData>
  <sheetProtection sheet="1" selectLockedCells="1" selectUnlockedCells="1"/>
  <printOptions/>
  <pageMargins left="0.7875" right="0.8402777777777778" top="0.4736111111111111" bottom="0.9541666666666666" header="0.5118055555555555" footer="0.7875"/>
  <pageSetup horizontalDpi="300" verticalDpi="300" orientation="landscape" paperSize="9"/>
  <headerFooter alignWithMargins="0">
    <oddFooter>&amp;L&amp;"Verdana,Grassetto"&amp;8Calcolo FIS 2012-13 - ISTRUZIONI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B14" sqref="B14"/>
    </sheetView>
  </sheetViews>
  <sheetFormatPr defaultColWidth="9.140625" defaultRowHeight="3" customHeight="1"/>
  <cols>
    <col min="1" max="1" width="28.28125" style="0" customWidth="1"/>
    <col min="2" max="2" width="11.57421875" style="0" customWidth="1"/>
    <col min="3" max="3" width="10.8515625" style="0" customWidth="1"/>
    <col min="4" max="7" width="0" style="0" hidden="1" customWidth="1"/>
    <col min="8" max="8" width="15.00390625" style="0" customWidth="1"/>
    <col min="9" max="10" width="10.28125" style="0" customWidth="1"/>
    <col min="11" max="11" width="15.8515625" style="0" customWidth="1"/>
    <col min="12" max="12" width="0.71875" style="0" customWidth="1"/>
    <col min="13" max="13" width="14.28125" style="0" customWidth="1"/>
    <col min="14" max="14" width="14.140625" style="0" customWidth="1"/>
    <col min="15" max="15" width="11.57421875" style="0" customWidth="1"/>
  </cols>
  <sheetData>
    <row r="1" spans="1:13" ht="68.2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4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14.25" customHeight="1">
      <c r="A3" s="13"/>
      <c r="B3" s="14"/>
      <c r="C3" s="14"/>
      <c r="D3" s="14"/>
      <c r="E3" s="14"/>
      <c r="F3" s="14"/>
      <c r="G3" s="14"/>
      <c r="H3" s="14"/>
      <c r="I3" s="16" t="s">
        <v>14</v>
      </c>
      <c r="J3" s="14"/>
      <c r="K3" s="14"/>
      <c r="L3" s="14"/>
      <c r="M3" s="15"/>
    </row>
    <row r="4" spans="1:14" ht="21.75" customHeight="1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5"/>
    </row>
    <row r="5" spans="1:14" ht="21.75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5"/>
    </row>
    <row r="6" spans="1:14" ht="3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" customHeight="1">
      <c r="A7" s="20"/>
      <c r="B7" s="21" t="s">
        <v>17</v>
      </c>
      <c r="C7" s="22" t="s">
        <v>18</v>
      </c>
      <c r="D7" s="20"/>
      <c r="E7" s="20"/>
      <c r="F7" s="20"/>
      <c r="G7" s="20"/>
      <c r="H7" s="23" t="s">
        <v>19</v>
      </c>
      <c r="I7" s="24" t="s">
        <v>20</v>
      </c>
      <c r="J7" s="24"/>
      <c r="K7" s="25" t="s">
        <v>21</v>
      </c>
      <c r="L7" s="26"/>
      <c r="M7" s="27" t="s">
        <v>22</v>
      </c>
      <c r="N7" s="28" t="s">
        <v>23</v>
      </c>
    </row>
    <row r="8" spans="1:14" s="34" customFormat="1" ht="45" customHeight="1">
      <c r="A8" s="29"/>
      <c r="B8" s="21"/>
      <c r="C8" s="22"/>
      <c r="D8" s="30"/>
      <c r="E8" s="30"/>
      <c r="F8" s="30"/>
      <c r="G8" s="31"/>
      <c r="H8" s="23"/>
      <c r="I8" s="32" t="s">
        <v>24</v>
      </c>
      <c r="J8" s="31" t="s">
        <v>25</v>
      </c>
      <c r="K8" s="25"/>
      <c r="L8" s="33"/>
      <c r="M8" s="27"/>
      <c r="N8" s="28"/>
    </row>
    <row r="9" spans="1:14" s="34" customFormat="1" ht="3" customHeight="1">
      <c r="A9" s="29"/>
      <c r="B9" s="35"/>
      <c r="C9" s="35"/>
      <c r="D9" s="35"/>
      <c r="E9" s="35"/>
      <c r="F9" s="35"/>
      <c r="G9" s="35"/>
      <c r="H9" s="36"/>
      <c r="I9" s="35"/>
      <c r="J9" s="35"/>
      <c r="K9" s="36"/>
      <c r="L9" s="33"/>
      <c r="M9" s="33"/>
      <c r="N9" s="37"/>
    </row>
    <row r="10" spans="1:14" ht="27.75" customHeight="1">
      <c r="A10" s="38" t="s">
        <v>26</v>
      </c>
      <c r="B10" s="39"/>
      <c r="C10" s="40">
        <v>445.88</v>
      </c>
      <c r="D10" s="41"/>
      <c r="E10" s="41"/>
      <c r="F10" s="41"/>
      <c r="G10" s="42"/>
      <c r="H10" s="43">
        <f>B10*C10</f>
        <v>0</v>
      </c>
      <c r="I10" s="40">
        <f>H10*0.182365</f>
        <v>0</v>
      </c>
      <c r="J10" s="44">
        <f>H10*0.0640554</f>
        <v>0</v>
      </c>
      <c r="K10" s="45">
        <f>H10-I10-J10</f>
        <v>0</v>
      </c>
      <c r="L10" s="26"/>
      <c r="M10" s="46">
        <f>B10*Confronto!E3</f>
        <v>0</v>
      </c>
      <c r="N10" s="47">
        <f>H10-M10</f>
        <v>0</v>
      </c>
    </row>
    <row r="11" spans="1:15" ht="3" customHeight="1">
      <c r="A11" s="48"/>
      <c r="B11" s="49"/>
      <c r="C11" s="50"/>
      <c r="D11" s="48"/>
      <c r="E11" s="48"/>
      <c r="F11" s="48"/>
      <c r="G11" s="48"/>
      <c r="H11" s="50"/>
      <c r="I11" s="51"/>
      <c r="J11" s="51"/>
      <c r="K11" s="51"/>
      <c r="L11" s="26"/>
      <c r="M11" s="52"/>
      <c r="N11" s="53"/>
      <c r="O11" s="34"/>
    </row>
    <row r="12" spans="1:14" ht="43.5" customHeight="1">
      <c r="A12" s="38" t="s">
        <v>27</v>
      </c>
      <c r="B12" s="39"/>
      <c r="C12" s="40">
        <v>857</v>
      </c>
      <c r="D12" s="41"/>
      <c r="E12" s="41"/>
      <c r="F12" s="41"/>
      <c r="G12" s="42"/>
      <c r="H12" s="43">
        <f>B12*C12</f>
        <v>0</v>
      </c>
      <c r="I12" s="40">
        <f>H12*0.182365</f>
        <v>0</v>
      </c>
      <c r="J12" s="44">
        <f>H12*0.0640554</f>
        <v>0</v>
      </c>
      <c r="K12" s="45">
        <f>H12-I12-J12</f>
        <v>0</v>
      </c>
      <c r="L12" s="26"/>
      <c r="M12" s="54">
        <f>B12*Confronto!E8</f>
        <v>0</v>
      </c>
      <c r="N12" s="47">
        <f>H12-M12</f>
        <v>0</v>
      </c>
    </row>
    <row r="13" spans="1:14" ht="3" customHeight="1">
      <c r="A13" s="48"/>
      <c r="B13" s="49"/>
      <c r="C13" s="50"/>
      <c r="D13" s="48"/>
      <c r="E13" s="48"/>
      <c r="F13" s="48"/>
      <c r="G13" s="48"/>
      <c r="H13" s="50"/>
      <c r="I13" s="51"/>
      <c r="J13" s="51"/>
      <c r="K13" s="51"/>
      <c r="L13" s="26"/>
      <c r="M13" s="52"/>
      <c r="N13" s="53"/>
    </row>
    <row r="14" spans="1:14" ht="90" customHeight="1">
      <c r="A14" s="38" t="s">
        <v>28</v>
      </c>
      <c r="B14" s="55"/>
      <c r="C14" s="40">
        <v>3058.9</v>
      </c>
      <c r="D14" s="41"/>
      <c r="E14" s="41"/>
      <c r="F14" s="41"/>
      <c r="G14" s="42"/>
      <c r="H14" s="43">
        <f>B14*C14</f>
        <v>0</v>
      </c>
      <c r="I14" s="40">
        <f>H14*0.182365</f>
        <v>0</v>
      </c>
      <c r="J14" s="44">
        <f>H14*0.0640554</f>
        <v>0</v>
      </c>
      <c r="K14" s="45">
        <f>H14-I14-J14</f>
        <v>0</v>
      </c>
      <c r="L14" s="26"/>
      <c r="M14" s="46">
        <f>B14*Confronto!E13</f>
        <v>0</v>
      </c>
      <c r="N14" s="47">
        <f>H14-M14</f>
        <v>0</v>
      </c>
    </row>
    <row r="15" spans="1:13" ht="3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20"/>
      <c r="M15" s="20"/>
    </row>
    <row r="16" spans="1:13" ht="28.5" customHeight="1">
      <c r="A16" s="56" t="s">
        <v>29</v>
      </c>
      <c r="B16" s="48"/>
      <c r="C16" s="48"/>
      <c r="D16" s="48"/>
      <c r="E16" s="48"/>
      <c r="F16" s="48"/>
      <c r="G16" s="48"/>
      <c r="H16" s="57"/>
      <c r="I16" s="40">
        <f>H16*0.182365</f>
        <v>0</v>
      </c>
      <c r="J16" s="44">
        <f>H16*0.0640554</f>
        <v>0</v>
      </c>
      <c r="K16" s="45">
        <f>H16-I16-J16</f>
        <v>0</v>
      </c>
      <c r="L16" s="20"/>
      <c r="M16" s="20"/>
    </row>
    <row r="17" spans="1:13" ht="3" customHeight="1">
      <c r="A17" s="48"/>
      <c r="B17" s="48"/>
      <c r="C17" s="48"/>
      <c r="D17" s="48"/>
      <c r="E17" s="48"/>
      <c r="F17" s="48"/>
      <c r="G17" s="48"/>
      <c r="H17" s="50"/>
      <c r="I17" s="51"/>
      <c r="J17" s="51"/>
      <c r="K17" s="51"/>
      <c r="L17" s="20"/>
      <c r="M17" s="20"/>
    </row>
    <row r="18" spans="1:13" ht="49.5" customHeight="1">
      <c r="A18" s="56" t="s">
        <v>30</v>
      </c>
      <c r="B18" s="48"/>
      <c r="C18" s="48"/>
      <c r="D18" s="48"/>
      <c r="E18" s="48"/>
      <c r="F18" s="48"/>
      <c r="G18" s="48"/>
      <c r="H18" s="57"/>
      <c r="I18" s="40">
        <f>H18*0.182365</f>
        <v>0</v>
      </c>
      <c r="J18" s="44">
        <f>H18*0.0640554</f>
        <v>0</v>
      </c>
      <c r="K18" s="45">
        <f>H18-I18-J18</f>
        <v>0</v>
      </c>
      <c r="L18" s="20"/>
      <c r="M18" s="20"/>
    </row>
    <row r="19" spans="1:11" ht="3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4" s="20" customFormat="1" ht="15.75" customHeight="1">
      <c r="A20" s="59" t="s">
        <v>31</v>
      </c>
      <c r="B20" s="59"/>
      <c r="C20" s="59"/>
      <c r="D20" s="48"/>
      <c r="E20" s="48"/>
      <c r="F20" s="48"/>
      <c r="G20" s="48"/>
      <c r="H20" s="60">
        <f>H10+H12+H14+H16+H18</f>
        <v>0</v>
      </c>
      <c r="I20" s="61">
        <f>I10+I12+I14+I16+I18</f>
        <v>0</v>
      </c>
      <c r="J20" s="62">
        <f>J10+J12+J14+J16+J18</f>
        <v>0</v>
      </c>
      <c r="K20" s="60">
        <f>K10+K12+K14+K16+K18</f>
        <v>0</v>
      </c>
      <c r="N20" s="63">
        <f>SUM(N9:N19)</f>
        <v>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</sheetData>
  <sheetProtection sheet="1" selectLockedCells="1"/>
  <mergeCells count="12">
    <mergeCell ref="B1:L1"/>
    <mergeCell ref="A4:M4"/>
    <mergeCell ref="A5:M5"/>
    <mergeCell ref="A6:N6"/>
    <mergeCell ref="B7:B8"/>
    <mergeCell ref="C7:C8"/>
    <mergeCell ref="H7:H8"/>
    <mergeCell ref="I7:J7"/>
    <mergeCell ref="K7:K8"/>
    <mergeCell ref="M7:M8"/>
    <mergeCell ref="N7:N8"/>
    <mergeCell ref="A20:C20"/>
  </mergeCells>
  <printOptions/>
  <pageMargins left="0.7097222222222223" right="0.30972222222222223" top="0.39375" bottom="0.5118055555555555" header="0.5118055555555555" footer="0.5118055555555555"/>
  <pageSetup horizontalDpi="300" verticalDpi="300" orientation="landscape" paperSize="9"/>
  <headerFooter alignWithMargins="0">
    <oddFooter>&amp;L&amp;"Arial,Grassetto"&amp;8Calcolo FIS 2012-13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21" sqref="B21"/>
    </sheetView>
  </sheetViews>
  <sheetFormatPr defaultColWidth="9.140625" defaultRowHeight="3" customHeight="1"/>
  <cols>
    <col min="1" max="1" width="23.8515625" style="0" customWidth="1"/>
    <col min="2" max="2" width="15.00390625" style="0" customWidth="1"/>
    <col min="3" max="3" width="12.7109375" style="0" customWidth="1"/>
    <col min="4" max="7" width="0" style="0" hidden="1" customWidth="1"/>
    <col min="8" max="8" width="15.7109375" style="0" customWidth="1"/>
    <col min="9" max="10" width="10.28125" style="0" customWidth="1"/>
    <col min="11" max="11" width="15.57421875" style="0" customWidth="1"/>
    <col min="12" max="12" width="1.57421875" style="0" customWidth="1"/>
    <col min="13" max="13" width="13.57421875" style="0" customWidth="1"/>
    <col min="14" max="14" width="14.140625" style="0" customWidth="1"/>
    <col min="15" max="15" width="11.57421875" style="0" customWidth="1"/>
  </cols>
  <sheetData>
    <row r="1" spans="1:15" ht="68.2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7"/>
      <c r="O1" s="67"/>
    </row>
    <row r="2" spans="1:15" ht="14.2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  <c r="O2" s="67"/>
    </row>
    <row r="3" spans="1:15" ht="14.2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7"/>
      <c r="O3" s="67"/>
    </row>
    <row r="4" spans="1:15" ht="21.75" customHeight="1">
      <c r="A4" s="68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6"/>
      <c r="O4" s="67"/>
    </row>
    <row r="5" spans="1:15" ht="21.75" customHeight="1">
      <c r="A5" s="69" t="s">
        <v>16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7"/>
    </row>
    <row r="6" spans="1:15" ht="3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7"/>
    </row>
    <row r="7" spans="1:15" ht="15" customHeight="1">
      <c r="A7" s="71"/>
      <c r="B7" s="72" t="s">
        <v>33</v>
      </c>
      <c r="C7" s="73" t="s">
        <v>34</v>
      </c>
      <c r="D7" s="71"/>
      <c r="E7" s="71"/>
      <c r="F7" s="71"/>
      <c r="G7" s="71"/>
      <c r="H7" s="74" t="s">
        <v>19</v>
      </c>
      <c r="I7" s="75" t="s">
        <v>20</v>
      </c>
      <c r="J7" s="75"/>
      <c r="K7" s="76" t="s">
        <v>21</v>
      </c>
      <c r="L7" s="71"/>
      <c r="M7" s="77" t="s">
        <v>35</v>
      </c>
      <c r="N7" s="77" t="s">
        <v>36</v>
      </c>
      <c r="O7" s="67"/>
    </row>
    <row r="8" spans="1:15" s="34" customFormat="1" ht="32.25" customHeight="1">
      <c r="A8" s="78"/>
      <c r="B8" s="72"/>
      <c r="C8" s="73"/>
      <c r="D8" s="56"/>
      <c r="E8" s="56"/>
      <c r="F8" s="56"/>
      <c r="G8" s="38"/>
      <c r="H8" s="74"/>
      <c r="I8" s="79" t="s">
        <v>24</v>
      </c>
      <c r="J8" s="38" t="s">
        <v>25</v>
      </c>
      <c r="K8" s="76"/>
      <c r="L8" s="78"/>
      <c r="M8" s="77"/>
      <c r="N8" s="77"/>
      <c r="O8" s="80"/>
    </row>
    <row r="9" spans="1:15" s="34" customFormat="1" ht="3" customHeight="1">
      <c r="A9" s="78"/>
      <c r="B9" s="81"/>
      <c r="C9" s="81"/>
      <c r="D9" s="81"/>
      <c r="E9" s="81"/>
      <c r="F9" s="81"/>
      <c r="G9" s="81"/>
      <c r="H9" s="82"/>
      <c r="I9" s="81"/>
      <c r="J9" s="81"/>
      <c r="K9" s="82"/>
      <c r="L9" s="78"/>
      <c r="M9" s="78"/>
      <c r="N9" s="80"/>
      <c r="O9" s="80"/>
    </row>
    <row r="10" spans="1:15" ht="15.75" customHeight="1">
      <c r="A10" s="83" t="s">
        <v>37</v>
      </c>
      <c r="B10" s="83"/>
      <c r="C10" s="84"/>
      <c r="D10" s="85"/>
      <c r="E10" s="85"/>
      <c r="F10" s="85"/>
      <c r="G10" s="85"/>
      <c r="H10" s="84"/>
      <c r="I10" s="84"/>
      <c r="J10" s="84"/>
      <c r="K10" s="86"/>
      <c r="L10" s="71"/>
      <c r="M10" s="87"/>
      <c r="N10" s="66"/>
      <c r="O10" s="67"/>
    </row>
    <row r="11" spans="1:15" ht="14.25" customHeight="1">
      <c r="A11" s="88" t="s">
        <v>38</v>
      </c>
      <c r="B11" s="89"/>
      <c r="C11" s="90">
        <v>78</v>
      </c>
      <c r="D11" s="41"/>
      <c r="E11" s="41"/>
      <c r="F11" s="41"/>
      <c r="G11" s="41"/>
      <c r="H11" s="91">
        <f>B11*C11</f>
        <v>0</v>
      </c>
      <c r="I11" s="91">
        <f>H11*0.182365</f>
        <v>0</v>
      </c>
      <c r="J11" s="91">
        <f>H11*0.0640554</f>
        <v>0</v>
      </c>
      <c r="K11" s="92">
        <f>H11-I11-J11</f>
        <v>0</v>
      </c>
      <c r="L11" s="71"/>
      <c r="M11" s="93">
        <f>B11*Confronto!N21</f>
        <v>0</v>
      </c>
      <c r="N11" s="94">
        <f>H11-M11</f>
        <v>0</v>
      </c>
      <c r="O11" s="67"/>
    </row>
    <row r="12" spans="1:15" ht="14.25" customHeight="1">
      <c r="A12" s="88" t="s">
        <v>39</v>
      </c>
      <c r="B12" s="95"/>
      <c r="C12" s="96">
        <v>2365</v>
      </c>
      <c r="D12" s="97"/>
      <c r="E12" s="97"/>
      <c r="F12" s="97"/>
      <c r="G12" s="97"/>
      <c r="H12" s="98">
        <f>C12</f>
        <v>2365</v>
      </c>
      <c r="I12" s="98">
        <f>H12*0.182365</f>
        <v>431.293225</v>
      </c>
      <c r="J12" s="99">
        <f>H12*0.0640554</f>
        <v>151.491021</v>
      </c>
      <c r="K12" s="100">
        <f>H12-I12-J12</f>
        <v>1782.215754</v>
      </c>
      <c r="L12" s="71"/>
      <c r="M12" s="93">
        <f>Confronto!N22</f>
        <v>3049.59</v>
      </c>
      <c r="N12" s="94">
        <f>H12-M12</f>
        <v>-684.5900000000001</v>
      </c>
      <c r="O12" s="67"/>
    </row>
    <row r="13" spans="1:15" ht="14.25" customHeight="1">
      <c r="A13" s="88" t="s">
        <v>40</v>
      </c>
      <c r="B13" s="101"/>
      <c r="C13" s="90">
        <v>1244</v>
      </c>
      <c r="D13" s="97"/>
      <c r="E13" s="97"/>
      <c r="F13" s="97"/>
      <c r="G13" s="97"/>
      <c r="H13" s="91">
        <f>B13*C13</f>
        <v>0</v>
      </c>
      <c r="I13" s="91">
        <f>H13*0.182365</f>
        <v>0</v>
      </c>
      <c r="J13" s="44">
        <f>H13*0.0640554</f>
        <v>0</v>
      </c>
      <c r="K13" s="92">
        <f>H13-I13-J13</f>
        <v>0</v>
      </c>
      <c r="L13" s="71"/>
      <c r="M13" s="93">
        <f>B13*Confronto!N23</f>
        <v>0</v>
      </c>
      <c r="N13" s="102">
        <f>H13-M13</f>
        <v>0</v>
      </c>
      <c r="O13" s="67"/>
    </row>
    <row r="14" spans="1:15" ht="14.25" customHeight="1">
      <c r="A14" s="103" t="s">
        <v>41</v>
      </c>
      <c r="B14" s="104"/>
      <c r="C14" s="105"/>
      <c r="D14" s="106"/>
      <c r="E14" s="106"/>
      <c r="F14" s="106"/>
      <c r="G14" s="106"/>
      <c r="H14" s="107">
        <f>SUM(H10:H13)</f>
        <v>2365</v>
      </c>
      <c r="I14" s="107">
        <f>SUM(I10:I13)</f>
        <v>431.293225</v>
      </c>
      <c r="J14" s="107">
        <f>SUM(J10:J13)</f>
        <v>151.491021</v>
      </c>
      <c r="K14" s="108">
        <f>SUM(K10:K13)</f>
        <v>1782.215754</v>
      </c>
      <c r="L14" s="71"/>
      <c r="M14" s="109"/>
      <c r="N14" s="110">
        <f>SUM(N11:N13)</f>
        <v>-684.5900000000001</v>
      </c>
      <c r="O14" s="67"/>
    </row>
    <row r="15" spans="1:15" ht="3" customHeight="1">
      <c r="A15" s="71"/>
      <c r="B15" s="111"/>
      <c r="C15" s="112"/>
      <c r="D15" s="71"/>
      <c r="E15" s="71"/>
      <c r="F15" s="71"/>
      <c r="G15" s="71"/>
      <c r="H15" s="112"/>
      <c r="I15" s="113"/>
      <c r="J15" s="113"/>
      <c r="K15" s="113"/>
      <c r="L15" s="71"/>
      <c r="M15" s="113"/>
      <c r="N15" s="71"/>
      <c r="O15" s="80"/>
    </row>
    <row r="16" spans="1:15" ht="14.25" customHeight="1">
      <c r="A16" s="114" t="s">
        <v>42</v>
      </c>
      <c r="B16" s="114"/>
      <c r="C16" s="84"/>
      <c r="D16" s="85"/>
      <c r="E16" s="85"/>
      <c r="F16" s="85"/>
      <c r="G16" s="85"/>
      <c r="H16" s="84"/>
      <c r="I16" s="115"/>
      <c r="J16" s="115"/>
      <c r="K16" s="116"/>
      <c r="L16" s="71"/>
      <c r="M16" s="117"/>
      <c r="N16" s="97"/>
      <c r="O16" s="80"/>
    </row>
    <row r="17" spans="1:15" ht="15.75" customHeight="1">
      <c r="A17" s="118" t="s">
        <v>43</v>
      </c>
      <c r="B17" s="119"/>
      <c r="C17" s="120">
        <v>198</v>
      </c>
      <c r="D17" s="121"/>
      <c r="E17" s="121"/>
      <c r="F17" s="121"/>
      <c r="G17" s="121"/>
      <c r="H17" s="107">
        <f>B17*C17</f>
        <v>0</v>
      </c>
      <c r="I17" s="107">
        <f>H17*0.182365</f>
        <v>0</v>
      </c>
      <c r="J17" s="107">
        <f>H17*0.0640554</f>
        <v>0</v>
      </c>
      <c r="K17" s="108">
        <f>H17-I17-J17</f>
        <v>0</v>
      </c>
      <c r="L17" s="71"/>
      <c r="M17" s="122">
        <f>B17*Confronto!N26</f>
        <v>0</v>
      </c>
      <c r="N17" s="110">
        <f>H17-M17</f>
        <v>0</v>
      </c>
      <c r="O17" s="67"/>
    </row>
    <row r="18" spans="1:15" ht="3" customHeight="1">
      <c r="A18" s="71"/>
      <c r="B18" s="123"/>
      <c r="C18" s="112"/>
      <c r="D18" s="71"/>
      <c r="E18" s="71"/>
      <c r="F18" s="71"/>
      <c r="G18" s="71"/>
      <c r="H18" s="124"/>
      <c r="I18" s="113"/>
      <c r="J18" s="113"/>
      <c r="K18" s="117"/>
      <c r="L18" s="71"/>
      <c r="M18" s="113"/>
      <c r="N18" s="71"/>
      <c r="O18" s="67"/>
    </row>
    <row r="19" spans="1:15" ht="15.75" customHeight="1">
      <c r="A19" s="83" t="s">
        <v>44</v>
      </c>
      <c r="B19" s="83"/>
      <c r="C19" s="84"/>
      <c r="D19" s="85"/>
      <c r="E19" s="85"/>
      <c r="F19" s="85"/>
      <c r="G19" s="85"/>
      <c r="H19" s="84"/>
      <c r="I19" s="115"/>
      <c r="J19" s="115"/>
      <c r="K19" s="116"/>
      <c r="L19" s="71"/>
      <c r="M19" s="113"/>
      <c r="N19" s="71"/>
      <c r="O19" s="67"/>
    </row>
    <row r="20" spans="1:15" ht="30.75" customHeight="1">
      <c r="A20" s="125" t="s">
        <v>45</v>
      </c>
      <c r="B20" s="126"/>
      <c r="C20" s="127">
        <v>5940</v>
      </c>
      <c r="D20" s="41"/>
      <c r="E20" s="41"/>
      <c r="F20" s="41"/>
      <c r="G20" s="42"/>
      <c r="H20" s="91">
        <f>B20*C20</f>
        <v>0</v>
      </c>
      <c r="I20" s="40">
        <f>H20*0.182365</f>
        <v>0</v>
      </c>
      <c r="J20" s="44">
        <f>H20*0.0640554</f>
        <v>0</v>
      </c>
      <c r="K20" s="92">
        <f>H20-I20-J20</f>
        <v>0</v>
      </c>
      <c r="L20" s="71"/>
      <c r="M20" s="93">
        <f>B20*Confronto!N29</f>
        <v>0</v>
      </c>
      <c r="N20" s="128">
        <f>H20-M20</f>
        <v>0</v>
      </c>
      <c r="O20" s="67"/>
    </row>
    <row r="21" spans="1:15" ht="14.25" customHeight="1">
      <c r="A21" s="129" t="s">
        <v>46</v>
      </c>
      <c r="B21" s="126"/>
      <c r="C21" s="127">
        <v>215</v>
      </c>
      <c r="D21" s="97"/>
      <c r="E21" s="97"/>
      <c r="F21" s="97"/>
      <c r="G21" s="97"/>
      <c r="H21" s="91">
        <f>B21*C21</f>
        <v>0</v>
      </c>
      <c r="I21" s="40">
        <f>H21*0.182365</f>
        <v>0</v>
      </c>
      <c r="J21" s="44">
        <f>H21*0.0640554</f>
        <v>0</v>
      </c>
      <c r="K21" s="92">
        <f>H21-I21-J21</f>
        <v>0</v>
      </c>
      <c r="L21" s="71"/>
      <c r="M21" s="93">
        <f>B21*Confronto!N30</f>
        <v>0</v>
      </c>
      <c r="N21" s="102">
        <f>H21-M21</f>
        <v>0</v>
      </c>
      <c r="O21" s="67"/>
    </row>
    <row r="22" spans="1:15" ht="14.25" customHeight="1">
      <c r="A22" s="103" t="s">
        <v>47</v>
      </c>
      <c r="B22" s="130"/>
      <c r="C22" s="131"/>
      <c r="D22" s="106"/>
      <c r="E22" s="106"/>
      <c r="F22" s="106"/>
      <c r="G22" s="106"/>
      <c r="H22" s="107">
        <f>SUM(H20:H21)</f>
        <v>0</v>
      </c>
      <c r="I22" s="107">
        <f>SUM(I20:I21)</f>
        <v>0</v>
      </c>
      <c r="J22" s="107">
        <f>SUM(J20:J21)</f>
        <v>0</v>
      </c>
      <c r="K22" s="132">
        <f>SUM(K20:K21)</f>
        <v>0</v>
      </c>
      <c r="L22" s="71"/>
      <c r="M22" s="87"/>
      <c r="N22" s="110">
        <f>SUM(N20:N21)</f>
        <v>0</v>
      </c>
      <c r="O22" s="67"/>
    </row>
    <row r="23" spans="1:15" ht="3" customHeight="1">
      <c r="A23" s="71"/>
      <c r="B23" s="97"/>
      <c r="C23" s="97"/>
      <c r="D23" s="71"/>
      <c r="E23" s="71"/>
      <c r="F23" s="71"/>
      <c r="G23" s="71"/>
      <c r="H23" s="97"/>
      <c r="I23" s="71"/>
      <c r="J23" s="71"/>
      <c r="K23" s="97"/>
      <c r="L23" s="71"/>
      <c r="M23" s="71"/>
      <c r="N23" s="97"/>
      <c r="O23" s="67"/>
    </row>
    <row r="24" spans="1:15" ht="14.25" customHeight="1">
      <c r="A24" s="114" t="s">
        <v>48</v>
      </c>
      <c r="B24" s="114"/>
      <c r="C24" s="114"/>
      <c r="D24" s="133"/>
      <c r="E24" s="133"/>
      <c r="F24" s="133"/>
      <c r="G24" s="133"/>
      <c r="H24" s="134"/>
      <c r="I24" s="84"/>
      <c r="J24" s="135"/>
      <c r="K24" s="136"/>
      <c r="L24" s="71"/>
      <c r="M24" s="71"/>
      <c r="N24" s="97"/>
      <c r="O24" s="67"/>
    </row>
    <row r="25" spans="1:15" ht="16.5" customHeight="1">
      <c r="A25" s="137" t="s">
        <v>49</v>
      </c>
      <c r="B25" s="138"/>
      <c r="C25" s="139">
        <v>30</v>
      </c>
      <c r="D25" s="140"/>
      <c r="E25" s="140"/>
      <c r="F25" s="140"/>
      <c r="G25" s="140"/>
      <c r="H25" s="91">
        <f>B25*C25</f>
        <v>0</v>
      </c>
      <c r="I25" s="40">
        <f>H25*0.182365</f>
        <v>0</v>
      </c>
      <c r="J25" s="99">
        <f>H25*0.0640554</f>
        <v>0</v>
      </c>
      <c r="K25" s="92">
        <f>H25-I25-J25</f>
        <v>0</v>
      </c>
      <c r="L25" s="71"/>
      <c r="M25" s="141">
        <f>B25*Confronto!N33</f>
        <v>0</v>
      </c>
      <c r="N25" s="141">
        <f>H25-M25</f>
        <v>0</v>
      </c>
      <c r="O25" s="67"/>
    </row>
    <row r="26" spans="1:15" ht="15.75" customHeight="1">
      <c r="A26" s="137" t="s">
        <v>50</v>
      </c>
      <c r="B26" s="138"/>
      <c r="C26" s="139">
        <v>57</v>
      </c>
      <c r="D26" s="140"/>
      <c r="E26" s="140"/>
      <c r="F26" s="140"/>
      <c r="G26" s="140"/>
      <c r="H26" s="91">
        <f>B26*C26</f>
        <v>0</v>
      </c>
      <c r="I26" s="40">
        <f>H26*0.182365</f>
        <v>0</v>
      </c>
      <c r="J26" s="99">
        <f>H26*0.0640554</f>
        <v>0</v>
      </c>
      <c r="K26" s="92">
        <f>H26-I26-J26</f>
        <v>0</v>
      </c>
      <c r="L26" s="71"/>
      <c r="M26" s="141">
        <f>B26*Confronto!N34</f>
        <v>0</v>
      </c>
      <c r="N26" s="142">
        <f>H26-M26</f>
        <v>0</v>
      </c>
      <c r="O26" s="67"/>
    </row>
    <row r="27" spans="1:15" ht="15.75" customHeight="1">
      <c r="A27" s="103" t="s">
        <v>51</v>
      </c>
      <c r="B27" s="143"/>
      <c r="C27" s="144"/>
      <c r="D27" s="144"/>
      <c r="E27" s="144"/>
      <c r="F27" s="144"/>
      <c r="G27" s="144"/>
      <c r="H27" s="120">
        <f>SUM(H25:H26)</f>
        <v>0</v>
      </c>
      <c r="I27" s="120">
        <f>SUM(I25:I26)</f>
        <v>0</v>
      </c>
      <c r="J27" s="120">
        <f>SUM(J25:J26)</f>
        <v>0</v>
      </c>
      <c r="K27" s="108">
        <f>SUM(K25:K26)</f>
        <v>0</v>
      </c>
      <c r="L27" s="71"/>
      <c r="M27" s="71"/>
      <c r="N27" s="145">
        <f>SUM(N25:N26)</f>
        <v>0</v>
      </c>
      <c r="O27" s="67"/>
    </row>
    <row r="28" spans="1:15" ht="3" customHeight="1">
      <c r="A28" s="71"/>
      <c r="B28" s="97"/>
      <c r="C28" s="97"/>
      <c r="D28" s="97"/>
      <c r="E28" s="97"/>
      <c r="F28" s="97"/>
      <c r="G28" s="97"/>
      <c r="H28" s="146"/>
      <c r="I28" s="147"/>
      <c r="J28" s="147"/>
      <c r="K28" s="117"/>
      <c r="L28" s="71"/>
      <c r="M28" s="71"/>
      <c r="N28" s="97"/>
      <c r="O28" s="67"/>
    </row>
    <row r="29" spans="1:15" ht="30.75" customHeight="1">
      <c r="A29" s="148" t="s">
        <v>52</v>
      </c>
      <c r="B29" s="149"/>
      <c r="C29" s="150"/>
      <c r="D29" s="150"/>
      <c r="E29" s="150"/>
      <c r="F29" s="150"/>
      <c r="G29" s="150"/>
      <c r="H29" s="151"/>
      <c r="I29" s="152">
        <f>H29*0.182365</f>
        <v>0</v>
      </c>
      <c r="J29" s="153">
        <f>H29*0.0640554</f>
        <v>0</v>
      </c>
      <c r="K29" s="154">
        <f>H29-I29-J29</f>
        <v>0</v>
      </c>
      <c r="L29" s="71"/>
      <c r="M29" s="71"/>
      <c r="N29" s="71"/>
      <c r="O29" s="67"/>
    </row>
    <row r="30" spans="1:15" ht="3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6"/>
      <c r="L30" s="67"/>
      <c r="M30" s="67"/>
      <c r="N30" s="71"/>
      <c r="O30" s="67"/>
    </row>
    <row r="31" spans="1:15" ht="14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6"/>
      <c r="L31" s="67"/>
      <c r="M31" s="67"/>
      <c r="N31" s="71"/>
      <c r="O31" s="67"/>
    </row>
    <row r="32" spans="1:15" ht="3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6"/>
      <c r="L32" s="67"/>
      <c r="M32" s="67"/>
      <c r="N32" s="71"/>
      <c r="O32" s="67"/>
    </row>
    <row r="33" spans="1:15" s="20" customFormat="1" ht="15.75" customHeight="1">
      <c r="A33" s="155" t="s">
        <v>53</v>
      </c>
      <c r="B33" s="155"/>
      <c r="C33" s="155"/>
      <c r="D33" s="156"/>
      <c r="E33" s="156"/>
      <c r="F33" s="156"/>
      <c r="G33" s="156"/>
      <c r="H33" s="157">
        <f>H14+H17+H22+H27+H29</f>
        <v>2365</v>
      </c>
      <c r="I33" s="157">
        <f>I14+I17+I22+I27+I29</f>
        <v>431.293225</v>
      </c>
      <c r="J33" s="157">
        <f>J14+J17+J22+J27+J29</f>
        <v>151.491021</v>
      </c>
      <c r="K33" s="158">
        <f>K14+K17+K22+K27+K29</f>
        <v>1782.215754</v>
      </c>
      <c r="L33" s="71"/>
      <c r="M33" s="71"/>
      <c r="N33" s="110">
        <f>SUM(N14+N17+N22+N27)</f>
        <v>-684.5900000000001</v>
      </c>
      <c r="O33" s="71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</sheetData>
  <sheetProtection sheet="1" selectLockedCells="1"/>
  <mergeCells count="16">
    <mergeCell ref="B1:L1"/>
    <mergeCell ref="A4:M4"/>
    <mergeCell ref="A5:N5"/>
    <mergeCell ref="A6:N6"/>
    <mergeCell ref="B7:B8"/>
    <mergeCell ref="C7:C8"/>
    <mergeCell ref="H7:H8"/>
    <mergeCell ref="I7:J7"/>
    <mergeCell ref="K7:K8"/>
    <mergeCell ref="M7:M8"/>
    <mergeCell ref="N7:N8"/>
    <mergeCell ref="A10:B10"/>
    <mergeCell ref="A16:B16"/>
    <mergeCell ref="A19:B19"/>
    <mergeCell ref="A24:C24"/>
    <mergeCell ref="A33:C33"/>
  </mergeCells>
  <printOptions/>
  <pageMargins left="0.7097222222222223" right="0.39375" top="0.39375" bottom="0.5118055555555555" header="0.5118055555555555" footer="0.5118055555555555"/>
  <pageSetup horizontalDpi="300" verticalDpi="300" orientation="landscape" paperSize="9"/>
  <headerFooter alignWithMargins="0">
    <oddFooter>&amp;L&amp;"Verdana,Grassetto"&amp;8Calcolo FIS 2012-13 (Altri fondi contrattuali)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2" sqref="A12"/>
    </sheetView>
  </sheetViews>
  <sheetFormatPr defaultColWidth="9.140625" defaultRowHeight="12.75"/>
  <cols>
    <col min="1" max="1" width="30.57421875" style="0" customWidth="1"/>
    <col min="2" max="2" width="11.57421875" style="0" customWidth="1"/>
    <col min="3" max="3" width="10.8515625" style="0" customWidth="1"/>
    <col min="4" max="7" width="0" style="0" hidden="1" customWidth="1"/>
    <col min="8" max="8" width="12.28125" style="0" customWidth="1"/>
    <col min="9" max="10" width="10.28125" style="0" customWidth="1"/>
    <col min="11" max="11" width="15.28125" style="0" customWidth="1"/>
    <col min="12" max="12" width="1.57421875" style="0" customWidth="1"/>
    <col min="13" max="13" width="17.00390625" style="0" customWidth="1"/>
    <col min="15" max="15" width="11.57421875" style="0" customWidth="1"/>
  </cols>
  <sheetData>
    <row r="1" spans="1:14" ht="68.2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7"/>
    </row>
    <row r="2" spans="1:14" ht="14.2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4.2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7"/>
    </row>
    <row r="4" spans="1:14" ht="14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67"/>
    </row>
    <row r="5" spans="1:14" ht="21.75" customHeight="1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6"/>
    </row>
    <row r="6" spans="1:14" ht="16.5" customHeight="1">
      <c r="A6" s="69" t="s">
        <v>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6"/>
    </row>
    <row r="7" spans="1:14" ht="16.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66"/>
    </row>
    <row r="8" spans="1:14" ht="17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20" customFormat="1" ht="30.75" customHeight="1">
      <c r="A9" s="160"/>
      <c r="B9" s="160"/>
      <c r="C9" s="160"/>
      <c r="D9" s="160"/>
      <c r="E9" s="160"/>
      <c r="F9" s="160"/>
      <c r="G9" s="160"/>
      <c r="H9" s="161" t="s">
        <v>55</v>
      </c>
      <c r="I9" s="162" t="s">
        <v>56</v>
      </c>
      <c r="J9" s="163" t="s">
        <v>57</v>
      </c>
      <c r="K9" s="164" t="s">
        <v>58</v>
      </c>
      <c r="L9" s="160"/>
      <c r="M9" s="165" t="s">
        <v>59</v>
      </c>
      <c r="N9" s="166"/>
    </row>
    <row r="10" spans="1:14" s="20" customFormat="1" ht="15" customHeight="1">
      <c r="A10" s="160"/>
      <c r="B10" s="160"/>
      <c r="C10" s="160"/>
      <c r="D10" s="160"/>
      <c r="E10" s="160"/>
      <c r="F10" s="160"/>
      <c r="G10" s="160"/>
      <c r="H10" s="167"/>
      <c r="I10" s="168"/>
      <c r="J10" s="169"/>
      <c r="K10" s="170"/>
      <c r="L10" s="160"/>
      <c r="M10" s="171" t="s">
        <v>55</v>
      </c>
      <c r="N10" s="166"/>
    </row>
    <row r="11" spans="1:14" ht="3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s="20" customFormat="1" ht="15.75" customHeight="1">
      <c r="A12" s="172" t="s">
        <v>60</v>
      </c>
      <c r="B12" s="172"/>
      <c r="C12" s="172"/>
      <c r="D12" s="71"/>
      <c r="E12" s="71"/>
      <c r="F12" s="71"/>
      <c r="G12" s="71"/>
      <c r="H12" s="145">
        <f>FIS!H20</f>
        <v>0</v>
      </c>
      <c r="I12" s="173">
        <f>FIS!I20</f>
        <v>0</v>
      </c>
      <c r="J12" s="174">
        <f>FIS!J20</f>
        <v>0</v>
      </c>
      <c r="K12" s="175">
        <f>FIS!K20</f>
        <v>0</v>
      </c>
      <c r="L12" s="71"/>
      <c r="M12" s="110">
        <f>FIS!N20</f>
        <v>0</v>
      </c>
      <c r="N12" s="71"/>
    </row>
    <row r="13" spans="1:14" ht="3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4.25" customHeight="1">
      <c r="A14" s="176" t="s">
        <v>61</v>
      </c>
      <c r="B14" s="176"/>
      <c r="C14" s="17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2.75">
      <c r="A15" s="177" t="s">
        <v>37</v>
      </c>
      <c r="B15" s="178"/>
      <c r="C15" s="178"/>
      <c r="D15" s="179"/>
      <c r="E15" s="179"/>
      <c r="F15" s="179"/>
      <c r="G15" s="179"/>
      <c r="H15" s="180">
        <f>AltriFondi!H14</f>
        <v>2365</v>
      </c>
      <c r="I15" s="181">
        <f>H15*0.182365</f>
        <v>431.293225</v>
      </c>
      <c r="J15" s="182">
        <f>H15*0.0640554</f>
        <v>151.491021</v>
      </c>
      <c r="K15" s="183">
        <f>H15-I15-J15</f>
        <v>1782.215754</v>
      </c>
      <c r="L15" s="67"/>
      <c r="M15" s="94">
        <f>AltriFondi!N14</f>
        <v>-684.5900000000001</v>
      </c>
      <c r="N15" s="67"/>
    </row>
    <row r="16" spans="1:14" ht="14.25" customHeight="1">
      <c r="A16" s="137" t="s">
        <v>42</v>
      </c>
      <c r="B16" s="184"/>
      <c r="C16" s="184"/>
      <c r="D16" s="185"/>
      <c r="E16" s="185"/>
      <c r="F16" s="185"/>
      <c r="G16" s="185"/>
      <c r="H16" s="180">
        <f>AltriFondi!H17</f>
        <v>0</v>
      </c>
      <c r="I16" s="40">
        <f>H16*0.182365</f>
        <v>0</v>
      </c>
      <c r="J16" s="44">
        <f>H16*0.0640554</f>
        <v>0</v>
      </c>
      <c r="K16" s="186">
        <f>H16-I16-J16</f>
        <v>0</v>
      </c>
      <c r="L16" s="67"/>
      <c r="M16" s="94">
        <f>AltriFondi!N17</f>
        <v>0</v>
      </c>
      <c r="N16" s="67"/>
    </row>
    <row r="17" spans="1:14" ht="14.25" customHeight="1">
      <c r="A17" s="137" t="s">
        <v>44</v>
      </c>
      <c r="B17" s="184"/>
      <c r="C17" s="184"/>
      <c r="D17" s="185"/>
      <c r="E17" s="185"/>
      <c r="F17" s="185"/>
      <c r="G17" s="185"/>
      <c r="H17" s="187">
        <f>AltriFondi!H22</f>
        <v>0</v>
      </c>
      <c r="I17" s="40">
        <f>H17*0.182365</f>
        <v>0</v>
      </c>
      <c r="J17" s="44">
        <f>H17*0.0640554</f>
        <v>0</v>
      </c>
      <c r="K17" s="186">
        <f>H17-I17-J17</f>
        <v>0</v>
      </c>
      <c r="L17" s="67"/>
      <c r="M17" s="94">
        <f>AltriFondi!N22</f>
        <v>0</v>
      </c>
      <c r="N17" s="67"/>
    </row>
    <row r="18" spans="1:14" ht="28.5" customHeight="1">
      <c r="A18" s="137" t="s">
        <v>48</v>
      </c>
      <c r="B18" s="184"/>
      <c r="C18" s="184"/>
      <c r="D18" s="185"/>
      <c r="E18" s="185"/>
      <c r="F18" s="185"/>
      <c r="G18" s="185"/>
      <c r="H18" s="187">
        <f>AltriFondi!H27</f>
        <v>0</v>
      </c>
      <c r="I18" s="40">
        <f>H18*0.182365</f>
        <v>0</v>
      </c>
      <c r="J18" s="44">
        <f>H18*0.0640554</f>
        <v>0</v>
      </c>
      <c r="K18" s="186">
        <f>H18-I18-J18</f>
        <v>0</v>
      </c>
      <c r="L18" s="67"/>
      <c r="M18" s="141">
        <f>AltriFondi!N27</f>
        <v>0</v>
      </c>
      <c r="N18" s="67"/>
    </row>
    <row r="19" spans="1:14" ht="12.75">
      <c r="A19" s="118" t="s">
        <v>52</v>
      </c>
      <c r="B19" s="188"/>
      <c r="C19" s="188"/>
      <c r="D19" s="189"/>
      <c r="E19" s="189"/>
      <c r="F19" s="189"/>
      <c r="G19" s="189"/>
      <c r="H19" s="190">
        <f>AltriFondi!H29</f>
        <v>0</v>
      </c>
      <c r="I19" s="191">
        <f>H19*0.182365</f>
        <v>0</v>
      </c>
      <c r="J19" s="192">
        <f>H19*0.0640554</f>
        <v>0</v>
      </c>
      <c r="K19" s="193">
        <f>H19-I19-J19</f>
        <v>0</v>
      </c>
      <c r="L19" s="67"/>
      <c r="M19" s="194"/>
      <c r="N19" s="67"/>
    </row>
    <row r="20" spans="1:14" ht="4.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95"/>
      <c r="N20" s="67"/>
    </row>
    <row r="21" spans="1:14" ht="12.75">
      <c r="A21" s="67"/>
      <c r="B21" s="67"/>
      <c r="C21" s="67"/>
      <c r="D21" s="67"/>
      <c r="E21" s="67"/>
      <c r="F21" s="67"/>
      <c r="G21" s="67"/>
      <c r="H21" s="67"/>
      <c r="I21" s="196" t="s">
        <v>62</v>
      </c>
      <c r="J21" s="196"/>
      <c r="K21" s="197">
        <f>SUM(K15:K20)</f>
        <v>1782.215754</v>
      </c>
      <c r="L21" s="67"/>
      <c r="M21" s="110">
        <f>AltriFondi!N33</f>
        <v>-684.5900000000001</v>
      </c>
      <c r="N21" s="67"/>
    </row>
    <row r="22" spans="1:14" ht="5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195"/>
      <c r="N22" s="67"/>
    </row>
    <row r="23" spans="1:14" ht="12.75">
      <c r="A23" s="67"/>
      <c r="B23" s="67"/>
      <c r="C23" s="67"/>
      <c r="D23" s="67"/>
      <c r="E23" s="67"/>
      <c r="F23" s="67"/>
      <c r="G23" s="67"/>
      <c r="H23" s="67"/>
      <c r="I23" s="198" t="s">
        <v>63</v>
      </c>
      <c r="J23" s="198"/>
      <c r="K23" s="197">
        <f>K12+K21</f>
        <v>1782.215754</v>
      </c>
      <c r="L23" s="67"/>
      <c r="M23" s="110">
        <f>M12+M21</f>
        <v>-684.5900000000001</v>
      </c>
      <c r="N23" s="67"/>
    </row>
  </sheetData>
  <sheetProtection sheet="1" selectLockedCells="1" selectUnlockedCells="1"/>
  <mergeCells count="8">
    <mergeCell ref="B1:L1"/>
    <mergeCell ref="A5:M5"/>
    <mergeCell ref="A6:M6"/>
    <mergeCell ref="A8:N8"/>
    <mergeCell ref="A12:C12"/>
    <mergeCell ref="A14:C14"/>
    <mergeCell ref="I21:J21"/>
    <mergeCell ref="I23:J23"/>
  </mergeCells>
  <printOptions/>
  <pageMargins left="0.9451388888888889" right="0.39375" top="0.39375" bottom="0.5118055555555555" header="0.5118055555555555" footer="0.5118055555555555"/>
  <pageSetup horizontalDpi="300" verticalDpi="300" orientation="landscape" paperSize="9"/>
  <headerFooter alignWithMargins="0">
    <oddFooter>&amp;L&amp;"Verdana,Grassetto"&amp;8Calcolo FIS 2012-13 Riepilogo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R8" sqref="R8"/>
    </sheetView>
  </sheetViews>
  <sheetFormatPr defaultColWidth="9.140625" defaultRowHeight="12.75"/>
  <cols>
    <col min="1" max="2" width="9.140625" style="199" customWidth="1"/>
    <col min="3" max="4" width="0" style="199" hidden="1" customWidth="1"/>
    <col min="5" max="6" width="9.140625" style="199" customWidth="1"/>
    <col min="7" max="8" width="0" style="199" hidden="1" customWidth="1"/>
    <col min="9" max="9" width="0.13671875" style="199" customWidth="1"/>
    <col min="10" max="11" width="0" style="199" hidden="1" customWidth="1"/>
    <col min="12" max="12" width="24.00390625" style="200" customWidth="1"/>
    <col min="13" max="13" width="13.00390625" style="200" customWidth="1"/>
    <col min="14" max="15" width="10.421875" style="200" customWidth="1"/>
    <col min="16" max="17" width="9.140625" style="199" customWidth="1"/>
  </cols>
  <sheetData>
    <row r="1" spans="1:15" ht="15" customHeight="1">
      <c r="A1" s="201" t="s">
        <v>64</v>
      </c>
      <c r="B1" s="202"/>
      <c r="C1" s="202"/>
      <c r="D1" s="202"/>
      <c r="E1" s="202"/>
      <c r="F1" s="203"/>
      <c r="G1" s="204"/>
      <c r="H1" s="204"/>
      <c r="I1" s="204"/>
      <c r="J1" s="204"/>
      <c r="K1" s="204"/>
      <c r="L1" s="205"/>
      <c r="M1" s="205"/>
      <c r="N1" s="205"/>
      <c r="O1" s="205"/>
    </row>
    <row r="2" spans="1:15" s="210" customFormat="1" ht="15" customHeight="1">
      <c r="A2" s="206" t="s">
        <v>65</v>
      </c>
      <c r="B2" s="206"/>
      <c r="C2" s="206"/>
      <c r="D2" s="206"/>
      <c r="E2" s="206"/>
      <c r="F2" s="206"/>
      <c r="G2" s="206"/>
      <c r="H2" s="206"/>
      <c r="I2" s="207"/>
      <c r="J2" s="207"/>
      <c r="K2" s="208"/>
      <c r="L2" s="205"/>
      <c r="M2" s="205"/>
      <c r="N2" s="205"/>
      <c r="O2" s="209"/>
    </row>
    <row r="3" spans="1:15" ht="12.75" customHeight="1">
      <c r="A3" s="211" t="s">
        <v>66</v>
      </c>
      <c r="B3" s="211"/>
      <c r="C3" s="211"/>
      <c r="D3" s="211"/>
      <c r="E3" s="212">
        <v>802</v>
      </c>
      <c r="F3" s="212"/>
      <c r="G3" s="212"/>
      <c r="H3" s="212"/>
      <c r="I3" s="213"/>
      <c r="J3" s="213"/>
      <c r="K3" s="214"/>
      <c r="L3" s="205"/>
      <c r="M3" s="205"/>
      <c r="N3" s="205"/>
      <c r="O3" s="205"/>
    </row>
    <row r="4" spans="1:15" ht="15" customHeight="1">
      <c r="A4" s="215" t="s">
        <v>67</v>
      </c>
      <c r="B4" s="215"/>
      <c r="C4" s="215"/>
      <c r="D4" s="215"/>
      <c r="E4" s="216">
        <v>445.88</v>
      </c>
      <c r="F4" s="216"/>
      <c r="G4" s="216"/>
      <c r="H4" s="216"/>
      <c r="I4" s="204"/>
      <c r="J4" s="204"/>
      <c r="K4" s="204"/>
      <c r="L4" s="205"/>
      <c r="M4" s="205"/>
      <c r="N4" s="205"/>
      <c r="O4" s="205"/>
    </row>
    <row r="5" spans="1:15" ht="12.75">
      <c r="A5" s="217" t="s">
        <v>68</v>
      </c>
      <c r="B5" s="217"/>
      <c r="C5" s="218"/>
      <c r="D5" s="218"/>
      <c r="E5" s="219">
        <f>E3-E4</f>
        <v>356.12</v>
      </c>
      <c r="F5" s="219"/>
      <c r="G5" s="220"/>
      <c r="H5" s="212"/>
      <c r="I5" s="204"/>
      <c r="J5" s="204"/>
      <c r="K5" s="204"/>
      <c r="L5" s="205"/>
      <c r="M5" s="205"/>
      <c r="N5" s="205"/>
      <c r="O5" s="205"/>
    </row>
    <row r="6" spans="1:17" s="15" customFormat="1" ht="12.75" customHeight="1">
      <c r="A6" s="221"/>
      <c r="B6" s="221"/>
      <c r="C6" s="221"/>
      <c r="D6" s="221"/>
      <c r="E6" s="221"/>
      <c r="F6" s="221"/>
      <c r="G6" s="221"/>
      <c r="H6" s="221"/>
      <c r="I6" s="222"/>
      <c r="J6" s="222"/>
      <c r="K6" s="222"/>
      <c r="L6" s="223"/>
      <c r="M6" s="223"/>
      <c r="N6" s="223"/>
      <c r="O6" s="223"/>
      <c r="P6" s="224"/>
      <c r="Q6" s="224"/>
    </row>
    <row r="7" spans="1:16" ht="15" customHeight="1">
      <c r="A7" s="225" t="s">
        <v>69</v>
      </c>
      <c r="B7" s="225"/>
      <c r="C7" s="225"/>
      <c r="D7" s="225"/>
      <c r="E7" s="225"/>
      <c r="F7" s="225"/>
      <c r="G7" s="225"/>
      <c r="H7" s="225"/>
      <c r="I7" s="204"/>
      <c r="J7" s="204"/>
      <c r="K7" s="204"/>
      <c r="L7" s="205"/>
      <c r="M7" s="205"/>
      <c r="N7" s="205"/>
      <c r="O7" s="205"/>
      <c r="P7" s="204"/>
    </row>
    <row r="8" spans="1:16" ht="12.75" customHeight="1">
      <c r="A8" s="211" t="s">
        <v>66</v>
      </c>
      <c r="B8" s="211"/>
      <c r="C8" s="211"/>
      <c r="D8" s="211"/>
      <c r="E8" s="212">
        <v>857</v>
      </c>
      <c r="F8" s="212"/>
      <c r="G8" s="212"/>
      <c r="H8" s="212"/>
      <c r="I8" s="204"/>
      <c r="J8" s="204"/>
      <c r="K8" s="204"/>
      <c r="L8" s="205"/>
      <c r="M8" s="205"/>
      <c r="N8" s="205"/>
      <c r="O8" s="205"/>
      <c r="P8" s="204"/>
    </row>
    <row r="9" spans="1:16" ht="12.75" customHeight="1">
      <c r="A9" s="215" t="s">
        <v>67</v>
      </c>
      <c r="B9" s="215"/>
      <c r="C9" s="215"/>
      <c r="D9" s="215"/>
      <c r="E9" s="216">
        <v>857</v>
      </c>
      <c r="F9" s="216"/>
      <c r="G9" s="216"/>
      <c r="H9" s="216"/>
      <c r="I9" s="204"/>
      <c r="J9" s="204"/>
      <c r="K9" s="204"/>
      <c r="L9" s="205"/>
      <c r="M9" s="205"/>
      <c r="N9" s="205"/>
      <c r="O9" s="205"/>
      <c r="P9" s="204"/>
    </row>
    <row r="10" spans="1:16" ht="15" customHeight="1">
      <c r="A10" s="217" t="s">
        <v>68</v>
      </c>
      <c r="B10" s="217"/>
      <c r="C10" s="218"/>
      <c r="D10" s="218"/>
      <c r="E10" s="226">
        <f>E8-E9</f>
        <v>0</v>
      </c>
      <c r="F10" s="226"/>
      <c r="G10" s="220"/>
      <c r="H10" s="212"/>
      <c r="I10" s="204"/>
      <c r="J10" s="204"/>
      <c r="K10" s="204"/>
      <c r="L10" s="205"/>
      <c r="M10" s="205"/>
      <c r="N10" s="205"/>
      <c r="O10" s="205"/>
      <c r="P10" s="204"/>
    </row>
    <row r="11" spans="1:17" s="15" customFormat="1" ht="12.75">
      <c r="A11" s="221"/>
      <c r="B11" s="221"/>
      <c r="C11" s="221"/>
      <c r="D11" s="221"/>
      <c r="E11" s="222"/>
      <c r="F11" s="222"/>
      <c r="G11" s="222"/>
      <c r="H11" s="222"/>
      <c r="I11" s="222"/>
      <c r="J11" s="222"/>
      <c r="K11" s="222"/>
      <c r="L11" s="223"/>
      <c r="M11" s="223"/>
      <c r="N11" s="223"/>
      <c r="O11" s="223"/>
      <c r="P11" s="222"/>
      <c r="Q11" s="224"/>
    </row>
    <row r="12" spans="1:16" ht="12.75" customHeight="1">
      <c r="A12" s="227" t="s">
        <v>70</v>
      </c>
      <c r="B12" s="227"/>
      <c r="C12" s="227"/>
      <c r="D12" s="227"/>
      <c r="E12" s="227"/>
      <c r="F12" s="227"/>
      <c r="G12" s="227"/>
      <c r="H12" s="227"/>
      <c r="I12" s="204"/>
      <c r="J12" s="204"/>
      <c r="K12" s="204"/>
      <c r="L12" s="205"/>
      <c r="M12" s="205"/>
      <c r="N12" s="205"/>
      <c r="O12" s="205"/>
      <c r="P12" s="204"/>
    </row>
    <row r="13" spans="1:16" ht="14.25" customHeight="1">
      <c r="A13" s="211" t="s">
        <v>66</v>
      </c>
      <c r="B13" s="211"/>
      <c r="C13" s="211"/>
      <c r="D13" s="211"/>
      <c r="E13" s="212">
        <v>4056</v>
      </c>
      <c r="F13" s="212"/>
      <c r="G13" s="212"/>
      <c r="H13" s="212"/>
      <c r="I13" s="204"/>
      <c r="J13" s="204"/>
      <c r="K13" s="204"/>
      <c r="L13" s="205"/>
      <c r="M13" s="205"/>
      <c r="N13" s="205"/>
      <c r="O13" s="205"/>
      <c r="P13" s="204"/>
    </row>
    <row r="14" spans="1:16" ht="13.5" customHeight="1">
      <c r="A14" s="215" t="s">
        <v>67</v>
      </c>
      <c r="B14" s="215"/>
      <c r="C14" s="215"/>
      <c r="D14" s="228"/>
      <c r="E14" s="229">
        <v>3058.09</v>
      </c>
      <c r="F14" s="229"/>
      <c r="G14" s="230"/>
      <c r="H14" s="230"/>
      <c r="I14" s="204"/>
      <c r="J14" s="204"/>
      <c r="K14" s="204"/>
      <c r="L14" s="205"/>
      <c r="M14" s="205"/>
      <c r="N14" s="205"/>
      <c r="O14" s="205"/>
      <c r="P14" s="204"/>
    </row>
    <row r="15" spans="1:16" ht="12.75">
      <c r="A15" s="217" t="s">
        <v>68</v>
      </c>
      <c r="B15" s="217"/>
      <c r="C15" s="218"/>
      <c r="D15" s="218"/>
      <c r="E15" s="219">
        <f>E13-E14</f>
        <v>997.9099999999999</v>
      </c>
      <c r="F15" s="219"/>
      <c r="G15" s="231"/>
      <c r="H15" s="230"/>
      <c r="I15" s="204"/>
      <c r="J15" s="204"/>
      <c r="K15" s="204"/>
      <c r="L15" s="205"/>
      <c r="M15" s="205"/>
      <c r="N15" s="205"/>
      <c r="O15" s="205"/>
      <c r="P15" s="204"/>
    </row>
    <row r="16" spans="1:16" ht="12.7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  <c r="M16" s="232" t="s">
        <v>67</v>
      </c>
      <c r="N16" s="233" t="s">
        <v>66</v>
      </c>
      <c r="O16" s="234" t="s">
        <v>23</v>
      </c>
      <c r="P16" s="204"/>
    </row>
    <row r="17" spans="1:16" ht="12.7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5"/>
      <c r="M17" s="235" t="s">
        <v>34</v>
      </c>
      <c r="N17" s="223"/>
      <c r="O17" s="236"/>
      <c r="P17" s="204"/>
    </row>
    <row r="18" spans="1:16" ht="15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37"/>
      <c r="M18" s="235"/>
      <c r="N18" s="238"/>
      <c r="O18" s="239"/>
      <c r="P18" s="204"/>
    </row>
    <row r="19" spans="1:16" ht="5.25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37"/>
      <c r="M19" s="240"/>
      <c r="N19" s="205"/>
      <c r="O19" s="205"/>
      <c r="P19" s="204"/>
    </row>
    <row r="20" spans="1:16" ht="12.7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41" t="s">
        <v>37</v>
      </c>
      <c r="M20" s="242"/>
      <c r="N20" s="243"/>
      <c r="O20" s="244"/>
      <c r="P20" s="204"/>
    </row>
    <row r="21" spans="1:16" ht="14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45" t="s">
        <v>38</v>
      </c>
      <c r="M21" s="246">
        <v>78</v>
      </c>
      <c r="N21" s="247">
        <v>113.6</v>
      </c>
      <c r="O21" s="248">
        <f>N21-M21</f>
        <v>35.599999999999994</v>
      </c>
      <c r="P21" s="204"/>
    </row>
    <row r="22" spans="1:16" ht="14.2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45" t="s">
        <v>39</v>
      </c>
      <c r="M22" s="249">
        <v>2365</v>
      </c>
      <c r="N22" s="247">
        <v>3049.59</v>
      </c>
      <c r="O22" s="248">
        <f>N22-M22</f>
        <v>684.5900000000001</v>
      </c>
      <c r="P22" s="204"/>
    </row>
    <row r="23" spans="1:16" ht="14.2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50" t="s">
        <v>40</v>
      </c>
      <c r="M23" s="251">
        <v>1244</v>
      </c>
      <c r="N23" s="252">
        <v>1984.1</v>
      </c>
      <c r="O23" s="253">
        <f>N23-M23</f>
        <v>740.0999999999999</v>
      </c>
      <c r="P23" s="204"/>
    </row>
    <row r="24" spans="1:16" ht="6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54"/>
      <c r="N24" s="255"/>
      <c r="O24" s="255"/>
      <c r="P24" s="204"/>
    </row>
    <row r="25" spans="1:16" ht="12.7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56" t="s">
        <v>42</v>
      </c>
      <c r="M25" s="242"/>
      <c r="N25" s="257"/>
      <c r="O25" s="258"/>
      <c r="P25" s="204"/>
    </row>
    <row r="26" spans="1:16" ht="14.2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59" t="s">
        <v>43</v>
      </c>
      <c r="M26" s="251">
        <v>198</v>
      </c>
      <c r="N26" s="252">
        <v>288.63</v>
      </c>
      <c r="O26" s="253">
        <f>N26-M26</f>
        <v>90.63</v>
      </c>
      <c r="P26" s="204"/>
    </row>
    <row r="27" spans="1:16" ht="3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5"/>
      <c r="M27" s="254"/>
      <c r="N27" s="255"/>
      <c r="O27" s="255"/>
      <c r="P27" s="204"/>
    </row>
    <row r="28" spans="1:16" ht="12.7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41" t="s">
        <v>44</v>
      </c>
      <c r="M28" s="241"/>
      <c r="N28" s="257"/>
      <c r="O28" s="258"/>
      <c r="P28" s="204"/>
    </row>
    <row r="29" spans="1:16" ht="27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60" t="s">
        <v>45</v>
      </c>
      <c r="M29" s="261">
        <v>5940</v>
      </c>
      <c r="N29" s="262">
        <v>6000</v>
      </c>
      <c r="O29" s="263">
        <f>N29-M29</f>
        <v>60</v>
      </c>
      <c r="P29" s="204"/>
    </row>
    <row r="30" spans="1:16" ht="14.2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64" t="s">
        <v>46</v>
      </c>
      <c r="M30" s="265">
        <v>215</v>
      </c>
      <c r="N30" s="252">
        <v>317.84</v>
      </c>
      <c r="O30" s="253">
        <f>N30-M30</f>
        <v>102.83999999999997</v>
      </c>
      <c r="P30" s="204"/>
    </row>
    <row r="31" spans="1:16" ht="3.7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5"/>
      <c r="M31" s="223"/>
      <c r="N31" s="255"/>
      <c r="O31" s="255"/>
      <c r="P31" s="204"/>
    </row>
    <row r="32" spans="1:16" ht="12.7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56" t="s">
        <v>48</v>
      </c>
      <c r="M32" s="256"/>
      <c r="N32" s="257"/>
      <c r="O32" s="258"/>
      <c r="P32" s="204"/>
    </row>
    <row r="33" spans="1:16" ht="14.2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66" t="s">
        <v>49</v>
      </c>
      <c r="M33" s="267">
        <v>30</v>
      </c>
      <c r="N33" s="247">
        <v>29.49</v>
      </c>
      <c r="O33" s="248">
        <f>N33-M33</f>
        <v>-0.5100000000000016</v>
      </c>
      <c r="P33" s="204"/>
    </row>
    <row r="34" spans="1:16" ht="14.2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59" t="s">
        <v>50</v>
      </c>
      <c r="M34" s="268">
        <v>57</v>
      </c>
      <c r="N34" s="252">
        <v>56.91</v>
      </c>
      <c r="O34" s="253">
        <f>N34-M34</f>
        <v>-0.09000000000000341</v>
      </c>
      <c r="P34" s="204"/>
    </row>
  </sheetData>
  <sheetProtection sheet="1" selectLockedCells="1" selectUnlockedCells="1"/>
  <mergeCells count="29">
    <mergeCell ref="A2:H2"/>
    <mergeCell ref="I2:J2"/>
    <mergeCell ref="A3:D3"/>
    <mergeCell ref="E3:H3"/>
    <mergeCell ref="I3:J3"/>
    <mergeCell ref="A4:D4"/>
    <mergeCell ref="E4:H4"/>
    <mergeCell ref="A5:B5"/>
    <mergeCell ref="E5:F5"/>
    <mergeCell ref="A6:D6"/>
    <mergeCell ref="E6:H6"/>
    <mergeCell ref="A7:H7"/>
    <mergeCell ref="A8:D8"/>
    <mergeCell ref="E8:H8"/>
    <mergeCell ref="A9:D9"/>
    <mergeCell ref="E9:H9"/>
    <mergeCell ref="A10:B10"/>
    <mergeCell ref="E10:F10"/>
    <mergeCell ref="A11:D11"/>
    <mergeCell ref="A12:H12"/>
    <mergeCell ref="A13:D13"/>
    <mergeCell ref="E13:H13"/>
    <mergeCell ref="A14:C14"/>
    <mergeCell ref="E14:F14"/>
    <mergeCell ref="A15:B15"/>
    <mergeCell ref="E15:F15"/>
    <mergeCell ref="M17:M18"/>
    <mergeCell ref="L28:M28"/>
    <mergeCell ref="L32:M32"/>
  </mergeCells>
  <printOptions/>
  <pageMargins left="0.7479166666666667" right="0.7479166666666667" top="0.4305555555555556" bottom="0.71597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</cp:lastModifiedBy>
  <cp:lastPrinted>2013-02-07T23:30:17Z</cp:lastPrinted>
  <dcterms:modified xsi:type="dcterms:W3CDTF">2013-02-13T10:07:55Z</dcterms:modified>
  <cp:category/>
  <cp:version/>
  <cp:contentType/>
  <cp:contentStatus/>
</cp:coreProperties>
</file>